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einya\Documents\WCU School Work\640\"/>
    </mc:Choice>
  </mc:AlternateContent>
  <bookViews>
    <workbookView xWindow="0" yWindow="0" windowWidth="20490" windowHeight="7755" firstSheet="4" activeTab="4"/>
  </bookViews>
  <sheets>
    <sheet name="Sales Mix" sheetId="4" r:id="rId1"/>
    <sheet name="Seasonality" sheetId="8" r:id="rId2"/>
    <sheet name="Top-Down Quantity Assumptions" sheetId="1" r:id="rId3"/>
    <sheet name="Top-Down Quantity" sheetId="2" r:id="rId4"/>
    <sheet name="Bottom-Up Assumptions" sheetId="5" r:id="rId5"/>
    <sheet name="Bottom-Up Quantity" sheetId="6" r:id="rId6"/>
    <sheet name="Comparison" sheetId="7" r:id="rId7"/>
    <sheet name="Intermediate Work" sheetId="3" r:id="rId8"/>
    <sheet name="Seasonality Impact" sheetId="9" r:id="rId9"/>
  </sheets>
  <calcPr calcId="152511"/>
</workbook>
</file>

<file path=xl/calcChain.xml><?xml version="1.0" encoding="utf-8"?>
<calcChain xmlns="http://schemas.openxmlformats.org/spreadsheetml/2006/main">
  <c r="AK35" i="6" l="1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I2" i="9"/>
  <c r="AJ2" i="9" s="1"/>
  <c r="AK2" i="9" s="1"/>
  <c r="AL2" i="9" s="1"/>
  <c r="O2" i="9"/>
  <c r="P2" i="9" s="1"/>
  <c r="Q2" i="9" s="1"/>
  <c r="R2" i="9" s="1"/>
  <c r="S2" i="9" s="1"/>
  <c r="T2" i="9" s="1"/>
  <c r="U2" i="9" s="1"/>
  <c r="V2" i="9" s="1"/>
  <c r="W2" i="9" s="1"/>
  <c r="X2" i="9" s="1"/>
  <c r="Y2" i="9" s="1"/>
  <c r="Z2" i="9" s="1"/>
  <c r="AA2" i="9" s="1"/>
  <c r="AB2" i="9" s="1"/>
  <c r="AC2" i="9" s="1"/>
  <c r="AD2" i="9" s="1"/>
  <c r="AE2" i="9" s="1"/>
  <c r="AF2" i="9" s="1"/>
  <c r="AG2" i="9" s="1"/>
  <c r="AH2" i="9" s="1"/>
  <c r="N35" i="9"/>
  <c r="Z35" i="9" s="1"/>
  <c r="AL35" i="9" s="1"/>
  <c r="M35" i="9"/>
  <c r="Y35" i="9" s="1"/>
  <c r="AK35" i="9" s="1"/>
  <c r="L35" i="9"/>
  <c r="X35" i="9" s="1"/>
  <c r="AJ35" i="9" s="1"/>
  <c r="K35" i="9"/>
  <c r="W35" i="9" s="1"/>
  <c r="AI35" i="9" s="1"/>
  <c r="J35" i="9"/>
  <c r="V35" i="9" s="1"/>
  <c r="AH35" i="9" s="1"/>
  <c r="I35" i="9"/>
  <c r="U35" i="9" s="1"/>
  <c r="AG35" i="9" s="1"/>
  <c r="H35" i="9"/>
  <c r="T35" i="9" s="1"/>
  <c r="AF35" i="9" s="1"/>
  <c r="G35" i="9"/>
  <c r="S35" i="9" s="1"/>
  <c r="AE35" i="9" s="1"/>
  <c r="F35" i="9"/>
  <c r="R35" i="9" s="1"/>
  <c r="AD35" i="9" s="1"/>
  <c r="E35" i="9"/>
  <c r="Q35" i="9" s="1"/>
  <c r="AC35" i="9" s="1"/>
  <c r="D35" i="9"/>
  <c r="P35" i="9" s="1"/>
  <c r="AB35" i="9" s="1"/>
  <c r="C35" i="9"/>
  <c r="O35" i="9" s="1"/>
  <c r="AA35" i="9" s="1"/>
  <c r="N34" i="9"/>
  <c r="Z34" i="9" s="1"/>
  <c r="AL34" i="9" s="1"/>
  <c r="M34" i="9"/>
  <c r="Y34" i="9" s="1"/>
  <c r="AK34" i="9" s="1"/>
  <c r="L34" i="9"/>
  <c r="X34" i="9" s="1"/>
  <c r="AJ34" i="9" s="1"/>
  <c r="K34" i="9"/>
  <c r="W34" i="9" s="1"/>
  <c r="AI34" i="9" s="1"/>
  <c r="J34" i="9"/>
  <c r="V34" i="9" s="1"/>
  <c r="AH34" i="9" s="1"/>
  <c r="I34" i="9"/>
  <c r="U34" i="9" s="1"/>
  <c r="AG34" i="9" s="1"/>
  <c r="H34" i="9"/>
  <c r="T34" i="9" s="1"/>
  <c r="AF34" i="9" s="1"/>
  <c r="G34" i="9"/>
  <c r="S34" i="9" s="1"/>
  <c r="AE34" i="9" s="1"/>
  <c r="F34" i="9"/>
  <c r="R34" i="9" s="1"/>
  <c r="AD34" i="9" s="1"/>
  <c r="E34" i="9"/>
  <c r="Q34" i="9" s="1"/>
  <c r="AC34" i="9" s="1"/>
  <c r="D34" i="9"/>
  <c r="P34" i="9" s="1"/>
  <c r="AB34" i="9" s="1"/>
  <c r="C34" i="9"/>
  <c r="O34" i="9" s="1"/>
  <c r="AA34" i="9" s="1"/>
  <c r="N33" i="9"/>
  <c r="Z33" i="9" s="1"/>
  <c r="AL33" i="9" s="1"/>
  <c r="M33" i="9"/>
  <c r="Y33" i="9" s="1"/>
  <c r="AK33" i="9" s="1"/>
  <c r="L33" i="9"/>
  <c r="X33" i="9" s="1"/>
  <c r="AJ33" i="9" s="1"/>
  <c r="K33" i="9"/>
  <c r="W33" i="9" s="1"/>
  <c r="AI33" i="9" s="1"/>
  <c r="J33" i="9"/>
  <c r="V33" i="9" s="1"/>
  <c r="AH33" i="9" s="1"/>
  <c r="I33" i="9"/>
  <c r="U33" i="9" s="1"/>
  <c r="AG33" i="9" s="1"/>
  <c r="H33" i="9"/>
  <c r="T33" i="9" s="1"/>
  <c r="AF33" i="9" s="1"/>
  <c r="G33" i="9"/>
  <c r="S33" i="9" s="1"/>
  <c r="AE33" i="9" s="1"/>
  <c r="F33" i="9"/>
  <c r="R33" i="9" s="1"/>
  <c r="AD33" i="9" s="1"/>
  <c r="E33" i="9"/>
  <c r="Q33" i="9" s="1"/>
  <c r="AC33" i="9" s="1"/>
  <c r="D33" i="9"/>
  <c r="P33" i="9" s="1"/>
  <c r="AB33" i="9" s="1"/>
  <c r="C33" i="9"/>
  <c r="O33" i="9" s="1"/>
  <c r="AA33" i="9" s="1"/>
  <c r="N32" i="9"/>
  <c r="Z32" i="9" s="1"/>
  <c r="AL32" i="9" s="1"/>
  <c r="M32" i="9"/>
  <c r="Y32" i="9" s="1"/>
  <c r="AK32" i="9" s="1"/>
  <c r="L32" i="9"/>
  <c r="X32" i="9" s="1"/>
  <c r="AJ32" i="9" s="1"/>
  <c r="K32" i="9"/>
  <c r="W32" i="9" s="1"/>
  <c r="AI32" i="9" s="1"/>
  <c r="J32" i="9"/>
  <c r="V32" i="9" s="1"/>
  <c r="AH32" i="9" s="1"/>
  <c r="I32" i="9"/>
  <c r="U32" i="9" s="1"/>
  <c r="AG32" i="9" s="1"/>
  <c r="H32" i="9"/>
  <c r="T32" i="9" s="1"/>
  <c r="AF32" i="9" s="1"/>
  <c r="G32" i="9"/>
  <c r="S32" i="9" s="1"/>
  <c r="AE32" i="9" s="1"/>
  <c r="F32" i="9"/>
  <c r="R32" i="9" s="1"/>
  <c r="AD32" i="9" s="1"/>
  <c r="E32" i="9"/>
  <c r="Q32" i="9" s="1"/>
  <c r="AC32" i="9" s="1"/>
  <c r="D32" i="9"/>
  <c r="P32" i="9" s="1"/>
  <c r="AB32" i="9" s="1"/>
  <c r="C32" i="9"/>
  <c r="O32" i="9" s="1"/>
  <c r="AA32" i="9" s="1"/>
  <c r="N31" i="9"/>
  <c r="Z31" i="9" s="1"/>
  <c r="AL31" i="9" s="1"/>
  <c r="M31" i="9"/>
  <c r="Y31" i="9" s="1"/>
  <c r="AK31" i="9" s="1"/>
  <c r="L31" i="9"/>
  <c r="X31" i="9" s="1"/>
  <c r="AJ31" i="9" s="1"/>
  <c r="K31" i="9"/>
  <c r="W31" i="9" s="1"/>
  <c r="AI31" i="9" s="1"/>
  <c r="J31" i="9"/>
  <c r="V31" i="9" s="1"/>
  <c r="AH31" i="9" s="1"/>
  <c r="I31" i="9"/>
  <c r="U31" i="9" s="1"/>
  <c r="AG31" i="9" s="1"/>
  <c r="H31" i="9"/>
  <c r="T31" i="9" s="1"/>
  <c r="AF31" i="9" s="1"/>
  <c r="G31" i="9"/>
  <c r="S31" i="9" s="1"/>
  <c r="AE31" i="9" s="1"/>
  <c r="F31" i="9"/>
  <c r="R31" i="9" s="1"/>
  <c r="AD31" i="9" s="1"/>
  <c r="E31" i="9"/>
  <c r="Q31" i="9" s="1"/>
  <c r="AC31" i="9" s="1"/>
  <c r="D31" i="9"/>
  <c r="P31" i="9" s="1"/>
  <c r="AB31" i="9" s="1"/>
  <c r="C31" i="9"/>
  <c r="O31" i="9" s="1"/>
  <c r="AA31" i="9" s="1"/>
  <c r="N30" i="9"/>
  <c r="Z30" i="9" s="1"/>
  <c r="AL30" i="9" s="1"/>
  <c r="M30" i="9"/>
  <c r="Y30" i="9" s="1"/>
  <c r="AK30" i="9" s="1"/>
  <c r="L30" i="9"/>
  <c r="X30" i="9" s="1"/>
  <c r="AJ30" i="9" s="1"/>
  <c r="K30" i="9"/>
  <c r="W30" i="9" s="1"/>
  <c r="AI30" i="9" s="1"/>
  <c r="J30" i="9"/>
  <c r="V30" i="9" s="1"/>
  <c r="AH30" i="9" s="1"/>
  <c r="I30" i="9"/>
  <c r="U30" i="9" s="1"/>
  <c r="AG30" i="9" s="1"/>
  <c r="H30" i="9"/>
  <c r="T30" i="9" s="1"/>
  <c r="AF30" i="9" s="1"/>
  <c r="G30" i="9"/>
  <c r="S30" i="9" s="1"/>
  <c r="AE30" i="9" s="1"/>
  <c r="F30" i="9"/>
  <c r="R30" i="9" s="1"/>
  <c r="AD30" i="9" s="1"/>
  <c r="E30" i="9"/>
  <c r="Q30" i="9" s="1"/>
  <c r="AC30" i="9" s="1"/>
  <c r="D30" i="9"/>
  <c r="P30" i="9" s="1"/>
  <c r="AB30" i="9" s="1"/>
  <c r="C30" i="9"/>
  <c r="O30" i="9" s="1"/>
  <c r="AA30" i="9" s="1"/>
  <c r="N29" i="9"/>
  <c r="Z29" i="9" s="1"/>
  <c r="AL29" i="9" s="1"/>
  <c r="M29" i="9"/>
  <c r="Y29" i="9" s="1"/>
  <c r="AK29" i="9" s="1"/>
  <c r="L29" i="9"/>
  <c r="X29" i="9" s="1"/>
  <c r="AJ29" i="9" s="1"/>
  <c r="K29" i="9"/>
  <c r="W29" i="9" s="1"/>
  <c r="AI29" i="9" s="1"/>
  <c r="J29" i="9"/>
  <c r="V29" i="9" s="1"/>
  <c r="AH29" i="9" s="1"/>
  <c r="I29" i="9"/>
  <c r="U29" i="9" s="1"/>
  <c r="AG29" i="9" s="1"/>
  <c r="H29" i="9"/>
  <c r="T29" i="9" s="1"/>
  <c r="AF29" i="9" s="1"/>
  <c r="G29" i="9"/>
  <c r="S29" i="9" s="1"/>
  <c r="AE29" i="9" s="1"/>
  <c r="F29" i="9"/>
  <c r="R29" i="9" s="1"/>
  <c r="AD29" i="9" s="1"/>
  <c r="E29" i="9"/>
  <c r="Q29" i="9" s="1"/>
  <c r="AC29" i="9" s="1"/>
  <c r="D29" i="9"/>
  <c r="P29" i="9" s="1"/>
  <c r="AB29" i="9" s="1"/>
  <c r="C29" i="9"/>
  <c r="O29" i="9" s="1"/>
  <c r="AA29" i="9" s="1"/>
  <c r="N28" i="9"/>
  <c r="Z28" i="9" s="1"/>
  <c r="AL28" i="9" s="1"/>
  <c r="M28" i="9"/>
  <c r="Y28" i="9" s="1"/>
  <c r="AK28" i="9" s="1"/>
  <c r="L28" i="9"/>
  <c r="X28" i="9" s="1"/>
  <c r="AJ28" i="9" s="1"/>
  <c r="K28" i="9"/>
  <c r="W28" i="9" s="1"/>
  <c r="AI28" i="9" s="1"/>
  <c r="J28" i="9"/>
  <c r="V28" i="9" s="1"/>
  <c r="AH28" i="9" s="1"/>
  <c r="I28" i="9"/>
  <c r="U28" i="9" s="1"/>
  <c r="AG28" i="9" s="1"/>
  <c r="H28" i="9"/>
  <c r="T28" i="9" s="1"/>
  <c r="AF28" i="9" s="1"/>
  <c r="G28" i="9"/>
  <c r="S28" i="9" s="1"/>
  <c r="AE28" i="9" s="1"/>
  <c r="F28" i="9"/>
  <c r="R28" i="9" s="1"/>
  <c r="AD28" i="9" s="1"/>
  <c r="E28" i="9"/>
  <c r="Q28" i="9" s="1"/>
  <c r="AC28" i="9" s="1"/>
  <c r="D28" i="9"/>
  <c r="P28" i="9" s="1"/>
  <c r="AB28" i="9" s="1"/>
  <c r="C28" i="9"/>
  <c r="O28" i="9" s="1"/>
  <c r="AA28" i="9" s="1"/>
  <c r="N27" i="9"/>
  <c r="Z27" i="9" s="1"/>
  <c r="AL27" i="9" s="1"/>
  <c r="M27" i="9"/>
  <c r="Y27" i="9" s="1"/>
  <c r="AK27" i="9" s="1"/>
  <c r="L27" i="9"/>
  <c r="X27" i="9" s="1"/>
  <c r="AJ27" i="9" s="1"/>
  <c r="K27" i="9"/>
  <c r="W27" i="9" s="1"/>
  <c r="AI27" i="9" s="1"/>
  <c r="J27" i="9"/>
  <c r="V27" i="9" s="1"/>
  <c r="AH27" i="9" s="1"/>
  <c r="I27" i="9"/>
  <c r="U27" i="9" s="1"/>
  <c r="AG27" i="9" s="1"/>
  <c r="H27" i="9"/>
  <c r="T27" i="9" s="1"/>
  <c r="AF27" i="9" s="1"/>
  <c r="G27" i="9"/>
  <c r="S27" i="9" s="1"/>
  <c r="AE27" i="9" s="1"/>
  <c r="F27" i="9"/>
  <c r="R27" i="9" s="1"/>
  <c r="AD27" i="9" s="1"/>
  <c r="E27" i="9"/>
  <c r="Q27" i="9" s="1"/>
  <c r="AC27" i="9" s="1"/>
  <c r="D27" i="9"/>
  <c r="P27" i="9" s="1"/>
  <c r="AB27" i="9" s="1"/>
  <c r="C27" i="9"/>
  <c r="O27" i="9" s="1"/>
  <c r="AA27" i="9" s="1"/>
  <c r="N26" i="9"/>
  <c r="Z26" i="9" s="1"/>
  <c r="AL26" i="9" s="1"/>
  <c r="M26" i="9"/>
  <c r="Y26" i="9" s="1"/>
  <c r="AK26" i="9" s="1"/>
  <c r="L26" i="9"/>
  <c r="X26" i="9" s="1"/>
  <c r="AJ26" i="9" s="1"/>
  <c r="K26" i="9"/>
  <c r="W26" i="9" s="1"/>
  <c r="AI26" i="9" s="1"/>
  <c r="J26" i="9"/>
  <c r="V26" i="9" s="1"/>
  <c r="AH26" i="9" s="1"/>
  <c r="I26" i="9"/>
  <c r="U26" i="9" s="1"/>
  <c r="AG26" i="9" s="1"/>
  <c r="H26" i="9"/>
  <c r="T26" i="9" s="1"/>
  <c r="AF26" i="9" s="1"/>
  <c r="G26" i="9"/>
  <c r="S26" i="9" s="1"/>
  <c r="AE26" i="9" s="1"/>
  <c r="F26" i="9"/>
  <c r="R26" i="9" s="1"/>
  <c r="AD26" i="9" s="1"/>
  <c r="E26" i="9"/>
  <c r="Q26" i="9" s="1"/>
  <c r="AC26" i="9" s="1"/>
  <c r="D26" i="9"/>
  <c r="P26" i="9" s="1"/>
  <c r="AB26" i="9" s="1"/>
  <c r="C26" i="9"/>
  <c r="O26" i="9" s="1"/>
  <c r="AA26" i="9" s="1"/>
  <c r="N25" i="9"/>
  <c r="Z25" i="9" s="1"/>
  <c r="AL25" i="9" s="1"/>
  <c r="M25" i="9"/>
  <c r="Y25" i="9" s="1"/>
  <c r="AK25" i="9" s="1"/>
  <c r="L25" i="9"/>
  <c r="X25" i="9" s="1"/>
  <c r="AJ25" i="9" s="1"/>
  <c r="K25" i="9"/>
  <c r="W25" i="9" s="1"/>
  <c r="AI25" i="9" s="1"/>
  <c r="J25" i="9"/>
  <c r="V25" i="9" s="1"/>
  <c r="AH25" i="9" s="1"/>
  <c r="I25" i="9"/>
  <c r="U25" i="9" s="1"/>
  <c r="AG25" i="9" s="1"/>
  <c r="H25" i="9"/>
  <c r="T25" i="9" s="1"/>
  <c r="AF25" i="9" s="1"/>
  <c r="G25" i="9"/>
  <c r="S25" i="9" s="1"/>
  <c r="AE25" i="9" s="1"/>
  <c r="F25" i="9"/>
  <c r="R25" i="9" s="1"/>
  <c r="AD25" i="9" s="1"/>
  <c r="E25" i="9"/>
  <c r="Q25" i="9" s="1"/>
  <c r="AC25" i="9" s="1"/>
  <c r="D25" i="9"/>
  <c r="P25" i="9" s="1"/>
  <c r="AB25" i="9" s="1"/>
  <c r="C25" i="9"/>
  <c r="O25" i="9" s="1"/>
  <c r="AA25" i="9" s="1"/>
  <c r="N24" i="9"/>
  <c r="Z24" i="9" s="1"/>
  <c r="AL24" i="9" s="1"/>
  <c r="M24" i="9"/>
  <c r="Y24" i="9" s="1"/>
  <c r="AK24" i="9" s="1"/>
  <c r="L24" i="9"/>
  <c r="X24" i="9" s="1"/>
  <c r="AJ24" i="9" s="1"/>
  <c r="K24" i="9"/>
  <c r="W24" i="9" s="1"/>
  <c r="AI24" i="9" s="1"/>
  <c r="J24" i="9"/>
  <c r="V24" i="9" s="1"/>
  <c r="AH24" i="9" s="1"/>
  <c r="I24" i="9"/>
  <c r="U24" i="9" s="1"/>
  <c r="AG24" i="9" s="1"/>
  <c r="H24" i="9"/>
  <c r="T24" i="9" s="1"/>
  <c r="AF24" i="9" s="1"/>
  <c r="G24" i="9"/>
  <c r="S24" i="9" s="1"/>
  <c r="AE24" i="9" s="1"/>
  <c r="F24" i="9"/>
  <c r="R24" i="9" s="1"/>
  <c r="AD24" i="9" s="1"/>
  <c r="E24" i="9"/>
  <c r="Q24" i="9" s="1"/>
  <c r="AC24" i="9" s="1"/>
  <c r="D24" i="9"/>
  <c r="P24" i="9" s="1"/>
  <c r="AB24" i="9" s="1"/>
  <c r="C24" i="9"/>
  <c r="O24" i="9" s="1"/>
  <c r="AA24" i="9" s="1"/>
  <c r="N23" i="9"/>
  <c r="Z23" i="9" s="1"/>
  <c r="AL23" i="9" s="1"/>
  <c r="M23" i="9"/>
  <c r="Y23" i="9" s="1"/>
  <c r="AK23" i="9" s="1"/>
  <c r="L23" i="9"/>
  <c r="X23" i="9" s="1"/>
  <c r="AJ23" i="9" s="1"/>
  <c r="K23" i="9"/>
  <c r="W23" i="9" s="1"/>
  <c r="AI23" i="9" s="1"/>
  <c r="J23" i="9"/>
  <c r="V23" i="9" s="1"/>
  <c r="AH23" i="9" s="1"/>
  <c r="I23" i="9"/>
  <c r="U23" i="9" s="1"/>
  <c r="AG23" i="9" s="1"/>
  <c r="H23" i="9"/>
  <c r="T23" i="9" s="1"/>
  <c r="AF23" i="9" s="1"/>
  <c r="G23" i="9"/>
  <c r="S23" i="9" s="1"/>
  <c r="AE23" i="9" s="1"/>
  <c r="F23" i="9"/>
  <c r="R23" i="9" s="1"/>
  <c r="AD23" i="9" s="1"/>
  <c r="E23" i="9"/>
  <c r="Q23" i="9" s="1"/>
  <c r="AC23" i="9" s="1"/>
  <c r="D23" i="9"/>
  <c r="P23" i="9" s="1"/>
  <c r="AB23" i="9" s="1"/>
  <c r="C23" i="9"/>
  <c r="O23" i="9" s="1"/>
  <c r="AA23" i="9" s="1"/>
  <c r="N22" i="9"/>
  <c r="Z22" i="9" s="1"/>
  <c r="AL22" i="9" s="1"/>
  <c r="M22" i="9"/>
  <c r="Y22" i="9" s="1"/>
  <c r="AK22" i="9" s="1"/>
  <c r="L22" i="9"/>
  <c r="X22" i="9" s="1"/>
  <c r="AJ22" i="9" s="1"/>
  <c r="K22" i="9"/>
  <c r="W22" i="9" s="1"/>
  <c r="AI22" i="9" s="1"/>
  <c r="J22" i="9"/>
  <c r="V22" i="9" s="1"/>
  <c r="AH22" i="9" s="1"/>
  <c r="I22" i="9"/>
  <c r="U22" i="9" s="1"/>
  <c r="AG22" i="9" s="1"/>
  <c r="H22" i="9"/>
  <c r="T22" i="9" s="1"/>
  <c r="AF22" i="9" s="1"/>
  <c r="G22" i="9"/>
  <c r="S22" i="9" s="1"/>
  <c r="AE22" i="9" s="1"/>
  <c r="F22" i="9"/>
  <c r="R22" i="9" s="1"/>
  <c r="AD22" i="9" s="1"/>
  <c r="E22" i="9"/>
  <c r="Q22" i="9" s="1"/>
  <c r="AC22" i="9" s="1"/>
  <c r="D22" i="9"/>
  <c r="P22" i="9" s="1"/>
  <c r="AB22" i="9" s="1"/>
  <c r="C22" i="9"/>
  <c r="O22" i="9" s="1"/>
  <c r="AA22" i="9" s="1"/>
  <c r="N21" i="9"/>
  <c r="Z21" i="9" s="1"/>
  <c r="AL21" i="9" s="1"/>
  <c r="M21" i="9"/>
  <c r="Y21" i="9" s="1"/>
  <c r="AK21" i="9" s="1"/>
  <c r="L21" i="9"/>
  <c r="X21" i="9" s="1"/>
  <c r="AJ21" i="9" s="1"/>
  <c r="K21" i="9"/>
  <c r="W21" i="9" s="1"/>
  <c r="AI21" i="9" s="1"/>
  <c r="J21" i="9"/>
  <c r="V21" i="9" s="1"/>
  <c r="AH21" i="9" s="1"/>
  <c r="I21" i="9"/>
  <c r="U21" i="9" s="1"/>
  <c r="AG21" i="9" s="1"/>
  <c r="H21" i="9"/>
  <c r="T21" i="9" s="1"/>
  <c r="AF21" i="9" s="1"/>
  <c r="G21" i="9"/>
  <c r="S21" i="9" s="1"/>
  <c r="AE21" i="9" s="1"/>
  <c r="F21" i="9"/>
  <c r="R21" i="9" s="1"/>
  <c r="AD21" i="9" s="1"/>
  <c r="E21" i="9"/>
  <c r="Q21" i="9" s="1"/>
  <c r="AC21" i="9" s="1"/>
  <c r="D21" i="9"/>
  <c r="P21" i="9" s="1"/>
  <c r="AB21" i="9" s="1"/>
  <c r="C21" i="9"/>
  <c r="O21" i="9" s="1"/>
  <c r="AA21" i="9" s="1"/>
  <c r="N20" i="9"/>
  <c r="Z20" i="9" s="1"/>
  <c r="AL20" i="9" s="1"/>
  <c r="M20" i="9"/>
  <c r="Y20" i="9" s="1"/>
  <c r="AK20" i="9" s="1"/>
  <c r="L20" i="9"/>
  <c r="X20" i="9" s="1"/>
  <c r="AJ20" i="9" s="1"/>
  <c r="K20" i="9"/>
  <c r="W20" i="9" s="1"/>
  <c r="AI20" i="9" s="1"/>
  <c r="J20" i="9"/>
  <c r="V20" i="9" s="1"/>
  <c r="AH20" i="9" s="1"/>
  <c r="I20" i="9"/>
  <c r="U20" i="9" s="1"/>
  <c r="AG20" i="9" s="1"/>
  <c r="H20" i="9"/>
  <c r="T20" i="9" s="1"/>
  <c r="AF20" i="9" s="1"/>
  <c r="G20" i="9"/>
  <c r="S20" i="9" s="1"/>
  <c r="AE20" i="9" s="1"/>
  <c r="F20" i="9"/>
  <c r="R20" i="9" s="1"/>
  <c r="AD20" i="9" s="1"/>
  <c r="E20" i="9"/>
  <c r="Q20" i="9" s="1"/>
  <c r="AC20" i="9" s="1"/>
  <c r="D20" i="9"/>
  <c r="P20" i="9" s="1"/>
  <c r="AB20" i="9" s="1"/>
  <c r="C20" i="9"/>
  <c r="O20" i="9" s="1"/>
  <c r="AA20" i="9" s="1"/>
  <c r="N19" i="9"/>
  <c r="Z19" i="9" s="1"/>
  <c r="AL19" i="9" s="1"/>
  <c r="M19" i="9"/>
  <c r="Y19" i="9" s="1"/>
  <c r="AK19" i="9" s="1"/>
  <c r="L19" i="9"/>
  <c r="X19" i="9" s="1"/>
  <c r="AJ19" i="9" s="1"/>
  <c r="K19" i="9"/>
  <c r="W19" i="9" s="1"/>
  <c r="AI19" i="9" s="1"/>
  <c r="J19" i="9"/>
  <c r="V19" i="9" s="1"/>
  <c r="AH19" i="9" s="1"/>
  <c r="I19" i="9"/>
  <c r="U19" i="9" s="1"/>
  <c r="AG19" i="9" s="1"/>
  <c r="H19" i="9"/>
  <c r="T19" i="9" s="1"/>
  <c r="AF19" i="9" s="1"/>
  <c r="G19" i="9"/>
  <c r="S19" i="9" s="1"/>
  <c r="AE19" i="9" s="1"/>
  <c r="F19" i="9"/>
  <c r="R19" i="9" s="1"/>
  <c r="AD19" i="9" s="1"/>
  <c r="E19" i="9"/>
  <c r="Q19" i="9" s="1"/>
  <c r="AC19" i="9" s="1"/>
  <c r="D19" i="9"/>
  <c r="P19" i="9" s="1"/>
  <c r="AB19" i="9" s="1"/>
  <c r="C19" i="9"/>
  <c r="O19" i="9" s="1"/>
  <c r="AA19" i="9" s="1"/>
  <c r="N18" i="9"/>
  <c r="Z18" i="9" s="1"/>
  <c r="AL18" i="9" s="1"/>
  <c r="M18" i="9"/>
  <c r="Y18" i="9" s="1"/>
  <c r="AK18" i="9" s="1"/>
  <c r="L18" i="9"/>
  <c r="X18" i="9" s="1"/>
  <c r="AJ18" i="9" s="1"/>
  <c r="K18" i="9"/>
  <c r="W18" i="9" s="1"/>
  <c r="AI18" i="9" s="1"/>
  <c r="J18" i="9"/>
  <c r="V18" i="9" s="1"/>
  <c r="AH18" i="9" s="1"/>
  <c r="I18" i="9"/>
  <c r="U18" i="9" s="1"/>
  <c r="AG18" i="9" s="1"/>
  <c r="H18" i="9"/>
  <c r="T18" i="9" s="1"/>
  <c r="AF18" i="9" s="1"/>
  <c r="G18" i="9"/>
  <c r="S18" i="9" s="1"/>
  <c r="AE18" i="9" s="1"/>
  <c r="F18" i="9"/>
  <c r="R18" i="9" s="1"/>
  <c r="AD18" i="9" s="1"/>
  <c r="E18" i="9"/>
  <c r="Q18" i="9" s="1"/>
  <c r="AC18" i="9" s="1"/>
  <c r="D18" i="9"/>
  <c r="P18" i="9" s="1"/>
  <c r="AB18" i="9" s="1"/>
  <c r="C18" i="9"/>
  <c r="O18" i="9" s="1"/>
  <c r="AA18" i="9" s="1"/>
  <c r="N17" i="9"/>
  <c r="Z17" i="9" s="1"/>
  <c r="AL17" i="9" s="1"/>
  <c r="M17" i="9"/>
  <c r="Y17" i="9" s="1"/>
  <c r="AK17" i="9" s="1"/>
  <c r="L17" i="9"/>
  <c r="X17" i="9" s="1"/>
  <c r="AJ17" i="9" s="1"/>
  <c r="K17" i="9"/>
  <c r="W17" i="9" s="1"/>
  <c r="AI17" i="9" s="1"/>
  <c r="J17" i="9"/>
  <c r="V17" i="9" s="1"/>
  <c r="AH17" i="9" s="1"/>
  <c r="I17" i="9"/>
  <c r="U17" i="9" s="1"/>
  <c r="AG17" i="9" s="1"/>
  <c r="H17" i="9"/>
  <c r="T17" i="9" s="1"/>
  <c r="AF17" i="9" s="1"/>
  <c r="G17" i="9"/>
  <c r="S17" i="9" s="1"/>
  <c r="AE17" i="9" s="1"/>
  <c r="F17" i="9"/>
  <c r="R17" i="9" s="1"/>
  <c r="AD17" i="9" s="1"/>
  <c r="E17" i="9"/>
  <c r="Q17" i="9" s="1"/>
  <c r="AC17" i="9" s="1"/>
  <c r="D17" i="9"/>
  <c r="P17" i="9" s="1"/>
  <c r="AB17" i="9" s="1"/>
  <c r="C17" i="9"/>
  <c r="O17" i="9" s="1"/>
  <c r="AA17" i="9" s="1"/>
  <c r="N16" i="9"/>
  <c r="Z16" i="9" s="1"/>
  <c r="AL16" i="9" s="1"/>
  <c r="M16" i="9"/>
  <c r="Y16" i="9" s="1"/>
  <c r="AK16" i="9" s="1"/>
  <c r="L16" i="9"/>
  <c r="X16" i="9" s="1"/>
  <c r="AJ16" i="9" s="1"/>
  <c r="K16" i="9"/>
  <c r="W16" i="9" s="1"/>
  <c r="AI16" i="9" s="1"/>
  <c r="J16" i="9"/>
  <c r="V16" i="9" s="1"/>
  <c r="AH16" i="9" s="1"/>
  <c r="I16" i="9"/>
  <c r="U16" i="9" s="1"/>
  <c r="AG16" i="9" s="1"/>
  <c r="H16" i="9"/>
  <c r="T16" i="9" s="1"/>
  <c r="AF16" i="9" s="1"/>
  <c r="G16" i="9"/>
  <c r="S16" i="9" s="1"/>
  <c r="AE16" i="9" s="1"/>
  <c r="F16" i="9"/>
  <c r="R16" i="9" s="1"/>
  <c r="AD16" i="9" s="1"/>
  <c r="E16" i="9"/>
  <c r="Q16" i="9" s="1"/>
  <c r="AC16" i="9" s="1"/>
  <c r="D16" i="9"/>
  <c r="P16" i="9" s="1"/>
  <c r="AB16" i="9" s="1"/>
  <c r="C16" i="9"/>
  <c r="O16" i="9" s="1"/>
  <c r="AA16" i="9" s="1"/>
  <c r="N15" i="9"/>
  <c r="Z15" i="9" s="1"/>
  <c r="AL15" i="9" s="1"/>
  <c r="M15" i="9"/>
  <c r="Y15" i="9" s="1"/>
  <c r="AK15" i="9" s="1"/>
  <c r="L15" i="9"/>
  <c r="X15" i="9" s="1"/>
  <c r="AJ15" i="9" s="1"/>
  <c r="K15" i="9"/>
  <c r="W15" i="9" s="1"/>
  <c r="AI15" i="9" s="1"/>
  <c r="J15" i="9"/>
  <c r="V15" i="9" s="1"/>
  <c r="AH15" i="9" s="1"/>
  <c r="I15" i="9"/>
  <c r="U15" i="9" s="1"/>
  <c r="AG15" i="9" s="1"/>
  <c r="H15" i="9"/>
  <c r="T15" i="9" s="1"/>
  <c r="AF15" i="9" s="1"/>
  <c r="G15" i="9"/>
  <c r="S15" i="9" s="1"/>
  <c r="AE15" i="9" s="1"/>
  <c r="F15" i="9"/>
  <c r="R15" i="9" s="1"/>
  <c r="AD15" i="9" s="1"/>
  <c r="E15" i="9"/>
  <c r="Q15" i="9" s="1"/>
  <c r="AC15" i="9" s="1"/>
  <c r="D15" i="9"/>
  <c r="P15" i="9" s="1"/>
  <c r="AB15" i="9" s="1"/>
  <c r="C15" i="9"/>
  <c r="O15" i="9" s="1"/>
  <c r="AA15" i="9" s="1"/>
  <c r="N14" i="9"/>
  <c r="Z14" i="9" s="1"/>
  <c r="AL14" i="9" s="1"/>
  <c r="M14" i="9"/>
  <c r="Y14" i="9" s="1"/>
  <c r="AK14" i="9" s="1"/>
  <c r="L14" i="9"/>
  <c r="X14" i="9" s="1"/>
  <c r="AJ14" i="9" s="1"/>
  <c r="K14" i="9"/>
  <c r="W14" i="9" s="1"/>
  <c r="AI14" i="9" s="1"/>
  <c r="J14" i="9"/>
  <c r="V14" i="9" s="1"/>
  <c r="AH14" i="9" s="1"/>
  <c r="I14" i="9"/>
  <c r="U14" i="9" s="1"/>
  <c r="AG14" i="9" s="1"/>
  <c r="H14" i="9"/>
  <c r="T14" i="9" s="1"/>
  <c r="AF14" i="9" s="1"/>
  <c r="G14" i="9"/>
  <c r="S14" i="9" s="1"/>
  <c r="AE14" i="9" s="1"/>
  <c r="F14" i="9"/>
  <c r="R14" i="9" s="1"/>
  <c r="AD14" i="9" s="1"/>
  <c r="E14" i="9"/>
  <c r="Q14" i="9" s="1"/>
  <c r="AC14" i="9" s="1"/>
  <c r="D14" i="9"/>
  <c r="P14" i="9" s="1"/>
  <c r="AB14" i="9" s="1"/>
  <c r="C14" i="9"/>
  <c r="O14" i="9" s="1"/>
  <c r="AA14" i="9" s="1"/>
  <c r="N13" i="9"/>
  <c r="Z13" i="9" s="1"/>
  <c r="AL13" i="9" s="1"/>
  <c r="M13" i="9"/>
  <c r="Y13" i="9" s="1"/>
  <c r="AK13" i="9" s="1"/>
  <c r="L13" i="9"/>
  <c r="X13" i="9" s="1"/>
  <c r="AJ13" i="9" s="1"/>
  <c r="K13" i="9"/>
  <c r="W13" i="9" s="1"/>
  <c r="AI13" i="9" s="1"/>
  <c r="J13" i="9"/>
  <c r="V13" i="9" s="1"/>
  <c r="AH13" i="9" s="1"/>
  <c r="I13" i="9"/>
  <c r="U13" i="9" s="1"/>
  <c r="AG13" i="9" s="1"/>
  <c r="H13" i="9"/>
  <c r="T13" i="9" s="1"/>
  <c r="AF13" i="9" s="1"/>
  <c r="G13" i="9"/>
  <c r="S13" i="9" s="1"/>
  <c r="AE13" i="9" s="1"/>
  <c r="F13" i="9"/>
  <c r="R13" i="9" s="1"/>
  <c r="AD13" i="9" s="1"/>
  <c r="E13" i="9"/>
  <c r="Q13" i="9" s="1"/>
  <c r="AC13" i="9" s="1"/>
  <c r="D13" i="9"/>
  <c r="P13" i="9" s="1"/>
  <c r="AB13" i="9" s="1"/>
  <c r="C13" i="9"/>
  <c r="O13" i="9" s="1"/>
  <c r="AA13" i="9" s="1"/>
  <c r="N12" i="9"/>
  <c r="Z12" i="9" s="1"/>
  <c r="AL12" i="9" s="1"/>
  <c r="M12" i="9"/>
  <c r="Y12" i="9" s="1"/>
  <c r="AK12" i="9" s="1"/>
  <c r="L12" i="9"/>
  <c r="X12" i="9" s="1"/>
  <c r="AJ12" i="9" s="1"/>
  <c r="K12" i="9"/>
  <c r="W12" i="9" s="1"/>
  <c r="AI12" i="9" s="1"/>
  <c r="J12" i="9"/>
  <c r="V12" i="9" s="1"/>
  <c r="AH12" i="9" s="1"/>
  <c r="I12" i="9"/>
  <c r="U12" i="9" s="1"/>
  <c r="AG12" i="9" s="1"/>
  <c r="H12" i="9"/>
  <c r="T12" i="9" s="1"/>
  <c r="AF12" i="9" s="1"/>
  <c r="G12" i="9"/>
  <c r="S12" i="9" s="1"/>
  <c r="AE12" i="9" s="1"/>
  <c r="F12" i="9"/>
  <c r="R12" i="9" s="1"/>
  <c r="AD12" i="9" s="1"/>
  <c r="E12" i="9"/>
  <c r="Q12" i="9" s="1"/>
  <c r="AC12" i="9" s="1"/>
  <c r="D12" i="9"/>
  <c r="P12" i="9" s="1"/>
  <c r="AB12" i="9" s="1"/>
  <c r="C12" i="9"/>
  <c r="O12" i="9" s="1"/>
  <c r="AA12" i="9" s="1"/>
  <c r="M11" i="9"/>
  <c r="Y11" i="9" s="1"/>
  <c r="AK11" i="9" s="1"/>
  <c r="I11" i="9"/>
  <c r="U11" i="9" s="1"/>
  <c r="AG11" i="9" s="1"/>
  <c r="E11" i="9"/>
  <c r="Q11" i="9" s="1"/>
  <c r="AC11" i="9" s="1"/>
  <c r="M9" i="9"/>
  <c r="Y9" i="9" s="1"/>
  <c r="AK9" i="9" s="1"/>
  <c r="I9" i="9"/>
  <c r="U9" i="9" s="1"/>
  <c r="AG9" i="9" s="1"/>
  <c r="E9" i="9"/>
  <c r="Q9" i="9" s="1"/>
  <c r="AC9" i="9" s="1"/>
  <c r="M8" i="9"/>
  <c r="Y8" i="9" s="1"/>
  <c r="AK8" i="9" s="1"/>
  <c r="I8" i="9"/>
  <c r="U8" i="9" s="1"/>
  <c r="AG8" i="9" s="1"/>
  <c r="E8" i="9"/>
  <c r="Q8" i="9" s="1"/>
  <c r="AC8" i="9" s="1"/>
  <c r="M7" i="9"/>
  <c r="Y7" i="9" s="1"/>
  <c r="AK7" i="9" s="1"/>
  <c r="I7" i="9"/>
  <c r="U7" i="9" s="1"/>
  <c r="AG7" i="9" s="1"/>
  <c r="E7" i="9"/>
  <c r="Q7" i="9" s="1"/>
  <c r="AC7" i="9" s="1"/>
  <c r="J5" i="9"/>
  <c r="V5" i="9" s="1"/>
  <c r="AH5" i="9" s="1"/>
  <c r="L4" i="9"/>
  <c r="X4" i="9" s="1"/>
  <c r="AJ4" i="9" s="1"/>
  <c r="F4" i="9"/>
  <c r="R4" i="9" s="1"/>
  <c r="AD4" i="9" s="1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L11" i="9" s="1"/>
  <c r="X11" i="9" s="1"/>
  <c r="AJ11" i="9" s="1"/>
  <c r="A10" i="9"/>
  <c r="L10" i="9" s="1"/>
  <c r="X10" i="9" s="1"/>
  <c r="AJ10" i="9" s="1"/>
  <c r="A9" i="9"/>
  <c r="L9" i="9" s="1"/>
  <c r="X9" i="9" s="1"/>
  <c r="AJ9" i="9" s="1"/>
  <c r="A8" i="9"/>
  <c r="L8" i="9" s="1"/>
  <c r="X8" i="9" s="1"/>
  <c r="AJ8" i="9" s="1"/>
  <c r="A7" i="9"/>
  <c r="L7" i="9" s="1"/>
  <c r="X7" i="9" s="1"/>
  <c r="AJ7" i="9" s="1"/>
  <c r="A6" i="9"/>
  <c r="L6" i="9" s="1"/>
  <c r="X6" i="9" s="1"/>
  <c r="AJ6" i="9" s="1"/>
  <c r="A5" i="9"/>
  <c r="L5" i="9" s="1"/>
  <c r="X5" i="9" s="1"/>
  <c r="AJ5" i="9" s="1"/>
  <c r="A4" i="9"/>
  <c r="K4" i="9" s="1"/>
  <c r="W4" i="9" s="1"/>
  <c r="AI4" i="9" s="1"/>
  <c r="A3" i="9"/>
  <c r="L3" i="9" s="1"/>
  <c r="X3" i="9" s="1"/>
  <c r="AJ3" i="9" s="1"/>
  <c r="M2" i="9"/>
  <c r="N2" i="9" s="1"/>
  <c r="L2" i="9"/>
  <c r="E2" i="9"/>
  <c r="F2" i="9" s="1"/>
  <c r="G2" i="9" s="1"/>
  <c r="H2" i="9" s="1"/>
  <c r="I2" i="9" s="1"/>
  <c r="J2" i="9" s="1"/>
  <c r="K2" i="9" s="1"/>
  <c r="D2" i="9"/>
  <c r="B1" i="9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D11" i="8"/>
  <c r="E11" i="8" s="1"/>
  <c r="F11" i="8" s="1"/>
  <c r="G11" i="8" s="1"/>
  <c r="H11" i="8" s="1"/>
  <c r="I11" i="8" s="1"/>
  <c r="J11" i="8" s="1"/>
  <c r="K11" i="8" s="1"/>
  <c r="L11" i="8" s="1"/>
  <c r="M11" i="8" s="1"/>
  <c r="N11" i="8" s="1"/>
  <c r="O11" i="8" s="1"/>
  <c r="A10" i="8"/>
  <c r="A7" i="8"/>
  <c r="D5" i="8"/>
  <c r="D6" i="8"/>
  <c r="E6" i="8" s="1"/>
  <c r="F6" i="8" s="1"/>
  <c r="G6" i="8" s="1"/>
  <c r="H6" i="8" s="1"/>
  <c r="I6" i="8" s="1"/>
  <c r="J6" i="8" s="1"/>
  <c r="K6" i="8" s="1"/>
  <c r="L6" i="8" s="1"/>
  <c r="M6" i="8" s="1"/>
  <c r="N6" i="8" s="1"/>
  <c r="O6" i="8" s="1"/>
  <c r="D3" i="8"/>
  <c r="A3" i="8"/>
  <c r="B1" i="8"/>
  <c r="E6" i="9" l="1"/>
  <c r="Q6" i="9" s="1"/>
  <c r="AC6" i="9" s="1"/>
  <c r="I10" i="9"/>
  <c r="U10" i="9" s="1"/>
  <c r="AG10" i="9" s="1"/>
  <c r="M10" i="9"/>
  <c r="Y10" i="9" s="1"/>
  <c r="AK10" i="9" s="1"/>
  <c r="H4" i="9"/>
  <c r="T4" i="9" s="1"/>
  <c r="AF4" i="9" s="1"/>
  <c r="M4" i="9"/>
  <c r="Y4" i="9" s="1"/>
  <c r="AK4" i="9" s="1"/>
  <c r="N5" i="9"/>
  <c r="Z5" i="9" s="1"/>
  <c r="AL5" i="9" s="1"/>
  <c r="F6" i="9"/>
  <c r="R6" i="9" s="1"/>
  <c r="AD6" i="9" s="1"/>
  <c r="J6" i="9"/>
  <c r="V6" i="9" s="1"/>
  <c r="AH6" i="9" s="1"/>
  <c r="N6" i="9"/>
  <c r="Z6" i="9" s="1"/>
  <c r="AL6" i="9" s="1"/>
  <c r="F7" i="9"/>
  <c r="R7" i="9" s="1"/>
  <c r="AD7" i="9" s="1"/>
  <c r="J7" i="9"/>
  <c r="V7" i="9" s="1"/>
  <c r="AH7" i="9" s="1"/>
  <c r="N7" i="9"/>
  <c r="Z7" i="9" s="1"/>
  <c r="AL7" i="9" s="1"/>
  <c r="F8" i="9"/>
  <c r="R8" i="9" s="1"/>
  <c r="AD8" i="9" s="1"/>
  <c r="J8" i="9"/>
  <c r="V8" i="9" s="1"/>
  <c r="AH8" i="9" s="1"/>
  <c r="N8" i="9"/>
  <c r="Z8" i="9" s="1"/>
  <c r="AL8" i="9" s="1"/>
  <c r="F9" i="9"/>
  <c r="R9" i="9" s="1"/>
  <c r="AD9" i="9" s="1"/>
  <c r="J9" i="9"/>
  <c r="V9" i="9" s="1"/>
  <c r="AH9" i="9" s="1"/>
  <c r="N9" i="9"/>
  <c r="Z9" i="9" s="1"/>
  <c r="AL9" i="9" s="1"/>
  <c r="F10" i="9"/>
  <c r="R10" i="9" s="1"/>
  <c r="AD10" i="9" s="1"/>
  <c r="J10" i="9"/>
  <c r="V10" i="9" s="1"/>
  <c r="AH10" i="9" s="1"/>
  <c r="N10" i="9"/>
  <c r="Z10" i="9" s="1"/>
  <c r="AL10" i="9" s="1"/>
  <c r="F11" i="9"/>
  <c r="R11" i="9" s="1"/>
  <c r="AD11" i="9" s="1"/>
  <c r="J11" i="9"/>
  <c r="V11" i="9" s="1"/>
  <c r="AH11" i="9" s="1"/>
  <c r="N11" i="9"/>
  <c r="Z11" i="9" s="1"/>
  <c r="AL11" i="9" s="1"/>
  <c r="I6" i="9"/>
  <c r="U6" i="9" s="1"/>
  <c r="AG6" i="9" s="1"/>
  <c r="D4" i="9"/>
  <c r="P4" i="9" s="1"/>
  <c r="AB4" i="9" s="1"/>
  <c r="I4" i="9"/>
  <c r="U4" i="9" s="1"/>
  <c r="AG4" i="9" s="1"/>
  <c r="N4" i="9"/>
  <c r="Z4" i="9" s="1"/>
  <c r="AL4" i="9" s="1"/>
  <c r="C6" i="9"/>
  <c r="O6" i="9" s="1"/>
  <c r="AA6" i="9" s="1"/>
  <c r="G6" i="9"/>
  <c r="S6" i="9" s="1"/>
  <c r="AE6" i="9" s="1"/>
  <c r="K6" i="9"/>
  <c r="W6" i="9" s="1"/>
  <c r="AI6" i="9" s="1"/>
  <c r="C7" i="9"/>
  <c r="O7" i="9" s="1"/>
  <c r="AA7" i="9" s="1"/>
  <c r="G7" i="9"/>
  <c r="S7" i="9" s="1"/>
  <c r="AE7" i="9" s="1"/>
  <c r="K7" i="9"/>
  <c r="W7" i="9" s="1"/>
  <c r="AI7" i="9" s="1"/>
  <c r="C8" i="9"/>
  <c r="O8" i="9" s="1"/>
  <c r="AA8" i="9" s="1"/>
  <c r="G8" i="9"/>
  <c r="S8" i="9" s="1"/>
  <c r="AE8" i="9" s="1"/>
  <c r="K8" i="9"/>
  <c r="W8" i="9" s="1"/>
  <c r="AI8" i="9" s="1"/>
  <c r="C9" i="9"/>
  <c r="O9" i="9" s="1"/>
  <c r="AA9" i="9" s="1"/>
  <c r="G9" i="9"/>
  <c r="S9" i="9" s="1"/>
  <c r="AE9" i="9" s="1"/>
  <c r="K9" i="9"/>
  <c r="W9" i="9" s="1"/>
  <c r="AI9" i="9" s="1"/>
  <c r="C10" i="9"/>
  <c r="O10" i="9" s="1"/>
  <c r="AA10" i="9" s="1"/>
  <c r="G10" i="9"/>
  <c r="S10" i="9" s="1"/>
  <c r="AE10" i="9" s="1"/>
  <c r="K10" i="9"/>
  <c r="W10" i="9" s="1"/>
  <c r="AI10" i="9" s="1"/>
  <c r="C11" i="9"/>
  <c r="O11" i="9" s="1"/>
  <c r="AA11" i="9" s="1"/>
  <c r="G11" i="9"/>
  <c r="S11" i="9" s="1"/>
  <c r="AE11" i="9" s="1"/>
  <c r="K11" i="9"/>
  <c r="W11" i="9" s="1"/>
  <c r="AI11" i="9" s="1"/>
  <c r="M6" i="9"/>
  <c r="Y6" i="9" s="1"/>
  <c r="AK6" i="9" s="1"/>
  <c r="E10" i="9"/>
  <c r="Q10" i="9" s="1"/>
  <c r="AC10" i="9" s="1"/>
  <c r="E4" i="9"/>
  <c r="Q4" i="9" s="1"/>
  <c r="AC4" i="9" s="1"/>
  <c r="J4" i="9"/>
  <c r="V4" i="9" s="1"/>
  <c r="AH4" i="9" s="1"/>
  <c r="F5" i="9"/>
  <c r="R5" i="9" s="1"/>
  <c r="AD5" i="9" s="1"/>
  <c r="D6" i="9"/>
  <c r="P6" i="9" s="1"/>
  <c r="AB6" i="9" s="1"/>
  <c r="H6" i="9"/>
  <c r="T6" i="9" s="1"/>
  <c r="AF6" i="9" s="1"/>
  <c r="D7" i="9"/>
  <c r="P7" i="9" s="1"/>
  <c r="AB7" i="9" s="1"/>
  <c r="H7" i="9"/>
  <c r="T7" i="9" s="1"/>
  <c r="AF7" i="9" s="1"/>
  <c r="D8" i="9"/>
  <c r="P8" i="9" s="1"/>
  <c r="AB8" i="9" s="1"/>
  <c r="H8" i="9"/>
  <c r="T8" i="9" s="1"/>
  <c r="AF8" i="9" s="1"/>
  <c r="D9" i="9"/>
  <c r="P9" i="9" s="1"/>
  <c r="AB9" i="9" s="1"/>
  <c r="H9" i="9"/>
  <c r="T9" i="9" s="1"/>
  <c r="AF9" i="9" s="1"/>
  <c r="D10" i="9"/>
  <c r="P10" i="9" s="1"/>
  <c r="AB10" i="9" s="1"/>
  <c r="H10" i="9"/>
  <c r="T10" i="9" s="1"/>
  <c r="AF10" i="9" s="1"/>
  <c r="D11" i="9"/>
  <c r="P11" i="9" s="1"/>
  <c r="AB11" i="9" s="1"/>
  <c r="H11" i="9"/>
  <c r="T11" i="9" s="1"/>
  <c r="AF11" i="9" s="1"/>
  <c r="E5" i="9"/>
  <c r="Q5" i="9" s="1"/>
  <c r="AC5" i="9" s="1"/>
  <c r="I5" i="9"/>
  <c r="U5" i="9" s="1"/>
  <c r="AG5" i="9" s="1"/>
  <c r="M5" i="9"/>
  <c r="Y5" i="9" s="1"/>
  <c r="AK5" i="9" s="1"/>
  <c r="G5" i="9"/>
  <c r="S5" i="9" s="1"/>
  <c r="AE5" i="9" s="1"/>
  <c r="C5" i="9"/>
  <c r="O5" i="9" s="1"/>
  <c r="AA5" i="9" s="1"/>
  <c r="K5" i="9"/>
  <c r="W5" i="9" s="1"/>
  <c r="AI5" i="9" s="1"/>
  <c r="D5" i="9"/>
  <c r="P5" i="9" s="1"/>
  <c r="AB5" i="9" s="1"/>
  <c r="H5" i="9"/>
  <c r="T5" i="9" s="1"/>
  <c r="AF5" i="9" s="1"/>
  <c r="C4" i="9"/>
  <c r="O4" i="9" s="1"/>
  <c r="AA4" i="9" s="1"/>
  <c r="G4" i="9"/>
  <c r="S4" i="9" s="1"/>
  <c r="AE4" i="9" s="1"/>
  <c r="F3" i="9"/>
  <c r="R3" i="9" s="1"/>
  <c r="AD3" i="9" s="1"/>
  <c r="N3" i="9"/>
  <c r="Z3" i="9" s="1"/>
  <c r="AL3" i="9" s="1"/>
  <c r="E3" i="9"/>
  <c r="Q3" i="9" s="1"/>
  <c r="AC3" i="9" s="1"/>
  <c r="I3" i="9"/>
  <c r="U3" i="9" s="1"/>
  <c r="AG3" i="9" s="1"/>
  <c r="M3" i="9"/>
  <c r="Y3" i="9" s="1"/>
  <c r="AK3" i="9" s="1"/>
  <c r="C3" i="9"/>
  <c r="O3" i="9" s="1"/>
  <c r="AA3" i="9" s="1"/>
  <c r="G3" i="9"/>
  <c r="S3" i="9" s="1"/>
  <c r="AE3" i="9" s="1"/>
  <c r="K3" i="9"/>
  <c r="W3" i="9" s="1"/>
  <c r="AI3" i="9" s="1"/>
  <c r="J3" i="9"/>
  <c r="V3" i="9" s="1"/>
  <c r="AH3" i="9" s="1"/>
  <c r="D3" i="9"/>
  <c r="P3" i="9" s="1"/>
  <c r="AB3" i="9" s="1"/>
  <c r="H3" i="9"/>
  <c r="T3" i="9" s="1"/>
  <c r="AF3" i="9" s="1"/>
  <c r="B108" i="3"/>
  <c r="G2" i="7"/>
  <c r="H2" i="7" s="1"/>
  <c r="D2" i="7"/>
  <c r="C2" i="7"/>
  <c r="B99" i="3"/>
  <c r="A93" i="3"/>
  <c r="A92" i="3"/>
  <c r="A91" i="3"/>
  <c r="A90" i="3"/>
  <c r="A89" i="3"/>
  <c r="A87" i="3"/>
  <c r="A86" i="3"/>
  <c r="A85" i="3"/>
  <c r="A84" i="3"/>
  <c r="A83" i="3"/>
  <c r="A81" i="3"/>
  <c r="A80" i="3"/>
  <c r="A79" i="3"/>
  <c r="A78" i="3"/>
  <c r="A77" i="3"/>
  <c r="A75" i="3"/>
  <c r="A74" i="3"/>
  <c r="A73" i="3"/>
  <c r="A72" i="3"/>
  <c r="A71" i="3"/>
  <c r="A69" i="3"/>
  <c r="A68" i="3"/>
  <c r="A67" i="3"/>
  <c r="A66" i="3"/>
  <c r="A65" i="3"/>
  <c r="A63" i="3"/>
  <c r="A62" i="3"/>
  <c r="A61" i="3"/>
  <c r="A60" i="3"/>
  <c r="A59" i="3"/>
  <c r="A57" i="3"/>
  <c r="A56" i="3"/>
  <c r="A55" i="3"/>
  <c r="A54" i="3"/>
  <c r="A53" i="3"/>
  <c r="A51" i="3"/>
  <c r="A50" i="3"/>
  <c r="A49" i="3"/>
  <c r="A48" i="3"/>
  <c r="A47" i="3"/>
  <c r="A45" i="3"/>
  <c r="A44" i="3"/>
  <c r="A43" i="3"/>
  <c r="A42" i="3"/>
  <c r="A41" i="3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B114" i="3"/>
  <c r="B113" i="3"/>
  <c r="B112" i="3"/>
  <c r="B111" i="3"/>
  <c r="B110" i="3"/>
  <c r="B109" i="3"/>
  <c r="B107" i="3"/>
  <c r="B106" i="3"/>
  <c r="B105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20" i="3"/>
  <c r="B100" i="3"/>
  <c r="B115" i="3" l="1"/>
  <c r="B101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G93" i="3"/>
  <c r="F93" i="3"/>
  <c r="E93" i="3"/>
  <c r="D93" i="3"/>
  <c r="C93" i="3"/>
  <c r="B93" i="3"/>
  <c r="G87" i="3"/>
  <c r="F87" i="3"/>
  <c r="E87" i="3"/>
  <c r="D87" i="3"/>
  <c r="C87" i="3"/>
  <c r="B87" i="3"/>
  <c r="G81" i="3"/>
  <c r="F81" i="3"/>
  <c r="E81" i="3"/>
  <c r="D81" i="3"/>
  <c r="C81" i="3"/>
  <c r="B81" i="3"/>
  <c r="G75" i="3"/>
  <c r="F75" i="3"/>
  <c r="E75" i="3"/>
  <c r="D75" i="3"/>
  <c r="C75" i="3"/>
  <c r="B75" i="3"/>
  <c r="G69" i="3"/>
  <c r="F69" i="3"/>
  <c r="E69" i="3"/>
  <c r="D69" i="3"/>
  <c r="C69" i="3"/>
  <c r="B69" i="3"/>
  <c r="G63" i="3"/>
  <c r="F63" i="3"/>
  <c r="E63" i="3"/>
  <c r="D63" i="3"/>
  <c r="C63" i="3"/>
  <c r="B63" i="3"/>
  <c r="G57" i="3"/>
  <c r="F57" i="3"/>
  <c r="E57" i="3"/>
  <c r="D57" i="3"/>
  <c r="C57" i="3"/>
  <c r="B57" i="3"/>
  <c r="G51" i="3"/>
  <c r="F51" i="3"/>
  <c r="E51" i="3"/>
  <c r="D51" i="3"/>
  <c r="C51" i="3"/>
  <c r="B51" i="3"/>
  <c r="G45" i="3"/>
  <c r="F45" i="3"/>
  <c r="E45" i="3"/>
  <c r="D45" i="3"/>
  <c r="C45" i="3"/>
  <c r="B45" i="3"/>
  <c r="A5" i="6"/>
  <c r="A4" i="6"/>
  <c r="A3" i="6"/>
  <c r="C2" i="6"/>
  <c r="D2" i="6" s="1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B10" i="5"/>
  <c r="B7" i="5"/>
  <c r="B6" i="5"/>
  <c r="B5" i="5"/>
  <c r="B35" i="3" l="1"/>
  <c r="B34" i="3"/>
  <c r="B33" i="3"/>
  <c r="B32" i="3"/>
  <c r="B31" i="3"/>
  <c r="B30" i="3"/>
  <c r="B29" i="3"/>
  <c r="B28" i="3"/>
  <c r="B27" i="3"/>
  <c r="B26" i="3"/>
  <c r="C10" i="3"/>
  <c r="C9" i="3"/>
  <c r="B21" i="3"/>
  <c r="B36" i="3" l="1"/>
  <c r="B22" i="3"/>
  <c r="C21" i="3"/>
  <c r="B13" i="3"/>
  <c r="B18" i="3" l="1"/>
  <c r="B15" i="3" s="1"/>
  <c r="B49" i="3"/>
  <c r="B42" i="3"/>
  <c r="B91" i="3"/>
  <c r="B85" i="3"/>
  <c r="B79" i="3"/>
  <c r="B73" i="3"/>
  <c r="B67" i="3"/>
  <c r="B61" i="3"/>
  <c r="B55" i="3"/>
  <c r="B72" i="3"/>
  <c r="B66" i="3"/>
  <c r="B60" i="3"/>
  <c r="B90" i="3"/>
  <c r="B84" i="3"/>
  <c r="B78" i="3"/>
  <c r="B54" i="3"/>
  <c r="B48" i="3"/>
  <c r="B43" i="3"/>
  <c r="B44" i="3"/>
  <c r="B80" i="3"/>
  <c r="B56" i="3"/>
  <c r="B50" i="3"/>
  <c r="B68" i="3"/>
  <c r="B86" i="3"/>
  <c r="B74" i="3"/>
  <c r="B92" i="3"/>
  <c r="B62" i="3"/>
  <c r="B14" i="3"/>
  <c r="B17" i="3"/>
  <c r="C12" i="3"/>
  <c r="B1" i="4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5" i="7" s="1"/>
  <c r="A34" i="2"/>
  <c r="A34" i="7" s="1"/>
  <c r="A33" i="2"/>
  <c r="A33" i="7" s="1"/>
  <c r="A32" i="2"/>
  <c r="A32" i="7" s="1"/>
  <c r="A31" i="2"/>
  <c r="A31" i="7" s="1"/>
  <c r="A30" i="2"/>
  <c r="A30" i="7" s="1"/>
  <c r="A29" i="2"/>
  <c r="A29" i="7" s="1"/>
  <c r="A28" i="2"/>
  <c r="A28" i="7" s="1"/>
  <c r="A27" i="2"/>
  <c r="A27" i="7" s="1"/>
  <c r="A26" i="2"/>
  <c r="A26" i="7" s="1"/>
  <c r="A25" i="2"/>
  <c r="A25" i="7" s="1"/>
  <c r="A24" i="2"/>
  <c r="A24" i="7" s="1"/>
  <c r="A23" i="2"/>
  <c r="A23" i="7" s="1"/>
  <c r="A22" i="2"/>
  <c r="A22" i="7" s="1"/>
  <c r="A21" i="2"/>
  <c r="A21" i="7" s="1"/>
  <c r="A20" i="2"/>
  <c r="A20" i="7" s="1"/>
  <c r="A19" i="2"/>
  <c r="A19" i="7" s="1"/>
  <c r="A18" i="2"/>
  <c r="A18" i="7" s="1"/>
  <c r="A17" i="2"/>
  <c r="A17" i="7" s="1"/>
  <c r="A16" i="2"/>
  <c r="A16" i="7" s="1"/>
  <c r="A15" i="2"/>
  <c r="A15" i="7" s="1"/>
  <c r="A14" i="2"/>
  <c r="A14" i="7" s="1"/>
  <c r="A13" i="2"/>
  <c r="A13" i="7" s="1"/>
  <c r="A12" i="2"/>
  <c r="A12" i="7" s="1"/>
  <c r="A11" i="2"/>
  <c r="A11" i="7" s="1"/>
  <c r="A10" i="2"/>
  <c r="A10" i="7" s="1"/>
  <c r="A9" i="2"/>
  <c r="A9" i="7" s="1"/>
  <c r="A8" i="2"/>
  <c r="A8" i="7" s="1"/>
  <c r="A7" i="2"/>
  <c r="A7" i="7" s="1"/>
  <c r="A6" i="2"/>
  <c r="A6" i="7" s="1"/>
  <c r="A5" i="2"/>
  <c r="A5" i="7" s="1"/>
  <c r="A4" i="2"/>
  <c r="A4" i="7" s="1"/>
  <c r="A3" i="2"/>
  <c r="A3" i="7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H15" i="7" l="1"/>
  <c r="C15" i="7"/>
  <c r="F15" i="7"/>
  <c r="G15" i="7"/>
  <c r="D15" i="7"/>
  <c r="B15" i="7"/>
  <c r="H23" i="7"/>
  <c r="C23" i="7"/>
  <c r="G23" i="7"/>
  <c r="B23" i="7"/>
  <c r="F23" i="7"/>
  <c r="D23" i="7"/>
  <c r="H31" i="7"/>
  <c r="C31" i="7"/>
  <c r="G31" i="7"/>
  <c r="B31" i="7"/>
  <c r="F31" i="7"/>
  <c r="D31" i="7"/>
  <c r="F12" i="7"/>
  <c r="H12" i="7"/>
  <c r="C12" i="7"/>
  <c r="G12" i="7"/>
  <c r="D12" i="7"/>
  <c r="B12" i="7"/>
  <c r="F20" i="7"/>
  <c r="D20" i="7"/>
  <c r="H20" i="7"/>
  <c r="C20" i="7"/>
  <c r="G20" i="7"/>
  <c r="B20" i="7"/>
  <c r="F28" i="7"/>
  <c r="D28" i="7"/>
  <c r="H28" i="7"/>
  <c r="C28" i="7"/>
  <c r="G28" i="7"/>
  <c r="B28" i="7"/>
  <c r="H13" i="7"/>
  <c r="C13" i="7"/>
  <c r="F13" i="7"/>
  <c r="B13" i="7"/>
  <c r="G13" i="7"/>
  <c r="D13" i="7"/>
  <c r="H17" i="7"/>
  <c r="C17" i="7"/>
  <c r="G17" i="7"/>
  <c r="F17" i="7"/>
  <c r="B17" i="7"/>
  <c r="D17" i="7"/>
  <c r="H21" i="7"/>
  <c r="C21" i="7"/>
  <c r="G21" i="7"/>
  <c r="B21" i="7"/>
  <c r="F21" i="7"/>
  <c r="D21" i="7"/>
  <c r="H25" i="7"/>
  <c r="C25" i="7"/>
  <c r="G25" i="7"/>
  <c r="B25" i="7"/>
  <c r="F25" i="7"/>
  <c r="D25" i="7"/>
  <c r="H29" i="7"/>
  <c r="C29" i="7"/>
  <c r="G29" i="7"/>
  <c r="B29" i="7"/>
  <c r="F29" i="7"/>
  <c r="D29" i="7"/>
  <c r="H33" i="7"/>
  <c r="C33" i="7"/>
  <c r="G33" i="7"/>
  <c r="B33" i="7"/>
  <c r="F33" i="7"/>
  <c r="D33" i="7"/>
  <c r="C108" i="3"/>
  <c r="C99" i="3"/>
  <c r="C101" i="3" s="1"/>
  <c r="H19" i="7"/>
  <c r="C19" i="7"/>
  <c r="G19" i="7"/>
  <c r="B19" i="7"/>
  <c r="F19" i="7"/>
  <c r="D19" i="7"/>
  <c r="H27" i="7"/>
  <c r="C27" i="7"/>
  <c r="G27" i="7"/>
  <c r="B27" i="7"/>
  <c r="F27" i="7"/>
  <c r="D27" i="7"/>
  <c r="H35" i="7"/>
  <c r="C35" i="7"/>
  <c r="G35" i="7"/>
  <c r="B35" i="7"/>
  <c r="F35" i="7"/>
  <c r="D35" i="7"/>
  <c r="F16" i="7"/>
  <c r="H16" i="7"/>
  <c r="C16" i="7"/>
  <c r="G16" i="7"/>
  <c r="D16" i="7"/>
  <c r="B16" i="7"/>
  <c r="F24" i="7"/>
  <c r="D24" i="7"/>
  <c r="H24" i="7"/>
  <c r="C24" i="7"/>
  <c r="G24" i="7"/>
  <c r="B24" i="7"/>
  <c r="F32" i="7"/>
  <c r="D32" i="7"/>
  <c r="H32" i="7"/>
  <c r="C32" i="7"/>
  <c r="G32" i="7"/>
  <c r="B32" i="7"/>
  <c r="F14" i="7"/>
  <c r="H14" i="7"/>
  <c r="C14" i="7"/>
  <c r="D14" i="7"/>
  <c r="B14" i="7"/>
  <c r="G14" i="7"/>
  <c r="F18" i="7"/>
  <c r="D18" i="7"/>
  <c r="H18" i="7"/>
  <c r="C18" i="7"/>
  <c r="G18" i="7"/>
  <c r="B18" i="7"/>
  <c r="F22" i="7"/>
  <c r="D22" i="7"/>
  <c r="H22" i="7"/>
  <c r="C22" i="7"/>
  <c r="B22" i="7"/>
  <c r="G22" i="7"/>
  <c r="F26" i="7"/>
  <c r="D26" i="7"/>
  <c r="H26" i="7"/>
  <c r="C26" i="7"/>
  <c r="G26" i="7"/>
  <c r="B26" i="7"/>
  <c r="F30" i="7"/>
  <c r="D30" i="7"/>
  <c r="H30" i="7"/>
  <c r="C30" i="7"/>
  <c r="B30" i="7"/>
  <c r="G30" i="7"/>
  <c r="F34" i="7"/>
  <c r="D34" i="7"/>
  <c r="H34" i="7"/>
  <c r="C34" i="7"/>
  <c r="G34" i="7"/>
  <c r="B34" i="7"/>
  <c r="B58" i="3"/>
  <c r="C114" i="3"/>
  <c r="C112" i="3"/>
  <c r="C110" i="3"/>
  <c r="C106" i="3"/>
  <c r="C113" i="3"/>
  <c r="C111" i="3"/>
  <c r="C109" i="3"/>
  <c r="C107" i="3"/>
  <c r="B46" i="3"/>
  <c r="C20" i="3"/>
  <c r="C22" i="3" s="1"/>
  <c r="B64" i="3"/>
  <c r="B52" i="3"/>
  <c r="B70" i="3"/>
  <c r="B94" i="3"/>
  <c r="B88" i="3"/>
  <c r="B82" i="3"/>
  <c r="B76" i="3"/>
  <c r="B16" i="3"/>
  <c r="B19" i="3" s="1"/>
  <c r="C28" i="3"/>
  <c r="C32" i="3"/>
  <c r="C30" i="3"/>
  <c r="C34" i="3"/>
  <c r="C29" i="3"/>
  <c r="C35" i="3"/>
  <c r="C33" i="3"/>
  <c r="C31" i="3"/>
  <c r="C27" i="3"/>
  <c r="C13" i="3"/>
  <c r="D12" i="3"/>
  <c r="D20" i="3"/>
  <c r="D108" i="3" l="1"/>
  <c r="D113" i="3"/>
  <c r="D114" i="3"/>
  <c r="D112" i="3"/>
  <c r="D110" i="3"/>
  <c r="D111" i="3"/>
  <c r="D106" i="3"/>
  <c r="D109" i="3"/>
  <c r="D107" i="3"/>
  <c r="B96" i="3"/>
  <c r="C92" i="3"/>
  <c r="C86" i="3"/>
  <c r="C80" i="3"/>
  <c r="C74" i="3"/>
  <c r="C68" i="3"/>
  <c r="C62" i="3"/>
  <c r="C56" i="3"/>
  <c r="C50" i="3"/>
  <c r="C44" i="3"/>
  <c r="C91" i="3"/>
  <c r="C85" i="3"/>
  <c r="C79" i="3"/>
  <c r="C73" i="3"/>
  <c r="C67" i="3"/>
  <c r="C61" i="3"/>
  <c r="C55" i="3"/>
  <c r="C49" i="3"/>
  <c r="C43" i="3"/>
  <c r="C84" i="3"/>
  <c r="C60" i="3"/>
  <c r="C42" i="3"/>
  <c r="C54" i="3"/>
  <c r="C72" i="3"/>
  <c r="C90" i="3"/>
  <c r="C78" i="3"/>
  <c r="C66" i="3"/>
  <c r="C48" i="3"/>
  <c r="C14" i="3"/>
  <c r="D35" i="3"/>
  <c r="D33" i="3"/>
  <c r="D31" i="3"/>
  <c r="D27" i="3"/>
  <c r="D28" i="3"/>
  <c r="D34" i="3"/>
  <c r="D32" i="3"/>
  <c r="D30" i="3"/>
  <c r="D29" i="3"/>
  <c r="D13" i="3"/>
  <c r="D21" i="3"/>
  <c r="D22" i="3" s="1"/>
  <c r="E12" i="3"/>
  <c r="E108" i="3" l="1"/>
  <c r="E113" i="3"/>
  <c r="E111" i="3"/>
  <c r="E109" i="3"/>
  <c r="E107" i="3"/>
  <c r="E112" i="3"/>
  <c r="E114" i="3"/>
  <c r="E110" i="3"/>
  <c r="E106" i="3"/>
  <c r="C58" i="3"/>
  <c r="C64" i="3"/>
  <c r="B98" i="3"/>
  <c r="B102" i="3" s="1"/>
  <c r="B116" i="3" s="1"/>
  <c r="B97" i="3"/>
  <c r="C52" i="3"/>
  <c r="C82" i="3"/>
  <c r="C46" i="3"/>
  <c r="C88" i="3"/>
  <c r="C70" i="3"/>
  <c r="C76" i="3"/>
  <c r="D44" i="3"/>
  <c r="D85" i="3"/>
  <c r="D79" i="3"/>
  <c r="D67" i="3"/>
  <c r="D61" i="3"/>
  <c r="D49" i="3"/>
  <c r="D92" i="3"/>
  <c r="D86" i="3"/>
  <c r="D80" i="3"/>
  <c r="D74" i="3"/>
  <c r="D68" i="3"/>
  <c r="D62" i="3"/>
  <c r="D56" i="3"/>
  <c r="D50" i="3"/>
  <c r="D91" i="3"/>
  <c r="D94" i="3" s="1"/>
  <c r="D55" i="3"/>
  <c r="D73" i="3"/>
  <c r="D90" i="3"/>
  <c r="D84" i="3"/>
  <c r="D78" i="3"/>
  <c r="D72" i="3"/>
  <c r="D66" i="3"/>
  <c r="D60" i="3"/>
  <c r="D54" i="3"/>
  <c r="D48" i="3"/>
  <c r="D42" i="3"/>
  <c r="D43" i="3"/>
  <c r="C94" i="3"/>
  <c r="E35" i="3"/>
  <c r="E33" i="3"/>
  <c r="E31" i="3"/>
  <c r="E27" i="3"/>
  <c r="E28" i="3"/>
  <c r="E34" i="3"/>
  <c r="E32" i="3"/>
  <c r="E30" i="3"/>
  <c r="D14" i="3"/>
  <c r="E13" i="3"/>
  <c r="F12" i="3"/>
  <c r="D99" i="3"/>
  <c r="B9" i="6" l="1"/>
  <c r="B10" i="6"/>
  <c r="B6" i="6"/>
  <c r="B7" i="6"/>
  <c r="B8" i="6"/>
  <c r="B11" i="6"/>
  <c r="B3" i="6"/>
  <c r="B5" i="6"/>
  <c r="B4" i="6"/>
  <c r="F113" i="3"/>
  <c r="F111" i="3"/>
  <c r="F109" i="3"/>
  <c r="F107" i="3"/>
  <c r="F114" i="3"/>
  <c r="F112" i="3"/>
  <c r="F110" i="3"/>
  <c r="F106" i="3"/>
  <c r="D101" i="3"/>
  <c r="D70" i="3"/>
  <c r="D52" i="3"/>
  <c r="D88" i="3"/>
  <c r="C96" i="3"/>
  <c r="C98" i="3" s="1"/>
  <c r="D76" i="3"/>
  <c r="E42" i="3"/>
  <c r="E92" i="3"/>
  <c r="E86" i="3"/>
  <c r="E80" i="3"/>
  <c r="E74" i="3"/>
  <c r="E68" i="3"/>
  <c r="E62" i="3"/>
  <c r="E56" i="3"/>
  <c r="E50" i="3"/>
  <c r="E44" i="3"/>
  <c r="E43" i="3"/>
  <c r="E90" i="3"/>
  <c r="E84" i="3"/>
  <c r="E78" i="3"/>
  <c r="E72" i="3"/>
  <c r="E48" i="3"/>
  <c r="E73" i="3"/>
  <c r="E61" i="3"/>
  <c r="E67" i="3"/>
  <c r="E85" i="3"/>
  <c r="E60" i="3"/>
  <c r="E49" i="3"/>
  <c r="E91" i="3"/>
  <c r="E54" i="3"/>
  <c r="E79" i="3"/>
  <c r="E66" i="3"/>
  <c r="E55" i="3"/>
  <c r="D58" i="3"/>
  <c r="D46" i="3"/>
  <c r="D82" i="3"/>
  <c r="D64" i="3"/>
  <c r="E14" i="3"/>
  <c r="F35" i="3"/>
  <c r="F33" i="3"/>
  <c r="F31" i="3"/>
  <c r="F27" i="3"/>
  <c r="F28" i="3"/>
  <c r="F34" i="3"/>
  <c r="F32" i="3"/>
  <c r="F30" i="3"/>
  <c r="F13" i="3"/>
  <c r="G12" i="3"/>
  <c r="E58" i="3" l="1"/>
  <c r="G113" i="3"/>
  <c r="G111" i="3"/>
  <c r="G109" i="3"/>
  <c r="G107" i="3"/>
  <c r="G114" i="3"/>
  <c r="G112" i="3"/>
  <c r="G110" i="3"/>
  <c r="G106" i="3"/>
  <c r="C97" i="3"/>
  <c r="D96" i="3"/>
  <c r="D98" i="3" s="1"/>
  <c r="C102" i="3"/>
  <c r="E88" i="3"/>
  <c r="E46" i="3"/>
  <c r="E94" i="3"/>
  <c r="E76" i="3"/>
  <c r="F92" i="3"/>
  <c r="F74" i="3"/>
  <c r="F56" i="3"/>
  <c r="F44" i="3"/>
  <c r="F42" i="3"/>
  <c r="F86" i="3"/>
  <c r="F80" i="3"/>
  <c r="F50" i="3"/>
  <c r="F68" i="3"/>
  <c r="F62" i="3"/>
  <c r="F91" i="3"/>
  <c r="F85" i="3"/>
  <c r="F79" i="3"/>
  <c r="F73" i="3"/>
  <c r="F67" i="3"/>
  <c r="F61" i="3"/>
  <c r="F55" i="3"/>
  <c r="F49" i="3"/>
  <c r="F66" i="3"/>
  <c r="F48" i="3"/>
  <c r="F90" i="3"/>
  <c r="F43" i="3"/>
  <c r="F84" i="3"/>
  <c r="F72" i="3"/>
  <c r="F60" i="3"/>
  <c r="F78" i="3"/>
  <c r="F54" i="3"/>
  <c r="E82" i="3"/>
  <c r="E52" i="3"/>
  <c r="E70" i="3"/>
  <c r="E64" i="3"/>
  <c r="F14" i="3"/>
  <c r="G30" i="3"/>
  <c r="G33" i="3"/>
  <c r="G35" i="3"/>
  <c r="G31" i="3"/>
  <c r="G27" i="3"/>
  <c r="G28" i="3"/>
  <c r="G34" i="3"/>
  <c r="G32" i="3"/>
  <c r="G13" i="3"/>
  <c r="H12" i="3"/>
  <c r="C105" i="3"/>
  <c r="E99" i="3"/>
  <c r="H107" i="3" l="1"/>
  <c r="H113" i="3"/>
  <c r="H111" i="3"/>
  <c r="H109" i="3"/>
  <c r="H114" i="3"/>
  <c r="H112" i="3"/>
  <c r="H110" i="3"/>
  <c r="H106" i="3"/>
  <c r="E101" i="3"/>
  <c r="D97" i="3"/>
  <c r="F64" i="3"/>
  <c r="D102" i="3"/>
  <c r="F58" i="3"/>
  <c r="F88" i="3"/>
  <c r="E96" i="3"/>
  <c r="E98" i="3" s="1"/>
  <c r="F82" i="3"/>
  <c r="F52" i="3"/>
  <c r="G90" i="3"/>
  <c r="G84" i="3"/>
  <c r="G78" i="3"/>
  <c r="G72" i="3"/>
  <c r="G66" i="3"/>
  <c r="G60" i="3"/>
  <c r="G54" i="3"/>
  <c r="G48" i="3"/>
  <c r="G42" i="3"/>
  <c r="G91" i="3"/>
  <c r="G85" i="3"/>
  <c r="G79" i="3"/>
  <c r="G73" i="3"/>
  <c r="G67" i="3"/>
  <c r="G55" i="3"/>
  <c r="G86" i="3"/>
  <c r="G92" i="3"/>
  <c r="G62" i="3"/>
  <c r="G80" i="3"/>
  <c r="G56" i="3"/>
  <c r="G68" i="3"/>
  <c r="G49" i="3"/>
  <c r="G61" i="3"/>
  <c r="G50" i="3"/>
  <c r="G43" i="3"/>
  <c r="G74" i="3"/>
  <c r="G44" i="3"/>
  <c r="F94" i="3"/>
  <c r="F46" i="3"/>
  <c r="F76" i="3"/>
  <c r="F70" i="3"/>
  <c r="G14" i="3"/>
  <c r="H34" i="3"/>
  <c r="H32" i="3"/>
  <c r="H30" i="3"/>
  <c r="H33" i="3"/>
  <c r="H35" i="3"/>
  <c r="H31" i="3"/>
  <c r="H27" i="3"/>
  <c r="H28" i="3"/>
  <c r="H13" i="3"/>
  <c r="I12" i="3"/>
  <c r="D105" i="3"/>
  <c r="F99" i="3"/>
  <c r="G46" i="3" l="1"/>
  <c r="I114" i="3"/>
  <c r="I112" i="3"/>
  <c r="I110" i="3"/>
  <c r="I106" i="3"/>
  <c r="I113" i="3"/>
  <c r="I111" i="3"/>
  <c r="I109" i="3"/>
  <c r="I107" i="3"/>
  <c r="D115" i="3"/>
  <c r="D116" i="3" s="1"/>
  <c r="F101" i="3"/>
  <c r="E97" i="3"/>
  <c r="E102" i="3"/>
  <c r="F96" i="3"/>
  <c r="F98" i="3" s="1"/>
  <c r="H50" i="3"/>
  <c r="H54" i="3"/>
  <c r="H84" i="3"/>
  <c r="H44" i="3"/>
  <c r="H48" i="3"/>
  <c r="H43" i="3"/>
  <c r="H62" i="3"/>
  <c r="H73" i="3"/>
  <c r="H92" i="3"/>
  <c r="H66" i="3"/>
  <c r="H55" i="3"/>
  <c r="H85" i="3"/>
  <c r="H74" i="3"/>
  <c r="H78" i="3"/>
  <c r="H60" i="3"/>
  <c r="H67" i="3"/>
  <c r="H79" i="3"/>
  <c r="H90" i="3"/>
  <c r="H49" i="3"/>
  <c r="H68" i="3"/>
  <c r="H72" i="3"/>
  <c r="H56" i="3"/>
  <c r="H61" i="3"/>
  <c r="H64" i="3" s="1"/>
  <c r="H80" i="3"/>
  <c r="H86" i="3"/>
  <c r="H91" i="3"/>
  <c r="H42" i="3"/>
  <c r="G94" i="3"/>
  <c r="G76" i="3"/>
  <c r="G88" i="3"/>
  <c r="G82" i="3"/>
  <c r="G52" i="3"/>
  <c r="G70" i="3"/>
  <c r="G64" i="3"/>
  <c r="G58" i="3"/>
  <c r="H14" i="3"/>
  <c r="I34" i="3"/>
  <c r="I32" i="3"/>
  <c r="I30" i="3"/>
  <c r="I35" i="3"/>
  <c r="I33" i="3"/>
  <c r="I31" i="3"/>
  <c r="I27" i="3"/>
  <c r="I28" i="3"/>
  <c r="I13" i="3"/>
  <c r="J12" i="3"/>
  <c r="G99" i="3"/>
  <c r="D9" i="6" l="1"/>
  <c r="D10" i="6"/>
  <c r="D6" i="6"/>
  <c r="D7" i="6"/>
  <c r="D8" i="6"/>
  <c r="D11" i="6"/>
  <c r="D5" i="6"/>
  <c r="D4" i="6"/>
  <c r="D3" i="6"/>
  <c r="J106" i="3"/>
  <c r="J114" i="3"/>
  <c r="J112" i="3"/>
  <c r="J110" i="3"/>
  <c r="J113" i="3"/>
  <c r="J111" i="3"/>
  <c r="J109" i="3"/>
  <c r="J107" i="3"/>
  <c r="H52" i="3"/>
  <c r="H88" i="3"/>
  <c r="G101" i="3"/>
  <c r="F97" i="3"/>
  <c r="F102" i="3"/>
  <c r="H82" i="3"/>
  <c r="G96" i="3"/>
  <c r="G98" i="3" s="1"/>
  <c r="H58" i="3"/>
  <c r="H46" i="3"/>
  <c r="I43" i="3"/>
  <c r="I62" i="3"/>
  <c r="I73" i="3"/>
  <c r="I92" i="3"/>
  <c r="I48" i="3"/>
  <c r="I56" i="3"/>
  <c r="I86" i="3"/>
  <c r="I55" i="3"/>
  <c r="I85" i="3"/>
  <c r="I44" i="3"/>
  <c r="I66" i="3"/>
  <c r="I74" i="3"/>
  <c r="I78" i="3"/>
  <c r="I49" i="3"/>
  <c r="I42" i="3"/>
  <c r="I61" i="3"/>
  <c r="I68" i="3"/>
  <c r="I72" i="3"/>
  <c r="I80" i="3"/>
  <c r="I91" i="3"/>
  <c r="I94" i="3" s="1"/>
  <c r="I50" i="3"/>
  <c r="I79" i="3"/>
  <c r="I54" i="3"/>
  <c r="I60" i="3"/>
  <c r="I67" i="3"/>
  <c r="I84" i="3"/>
  <c r="I90" i="3"/>
  <c r="H94" i="3"/>
  <c r="H70" i="3"/>
  <c r="H76" i="3"/>
  <c r="J34" i="3"/>
  <c r="J32" i="3"/>
  <c r="J30" i="3"/>
  <c r="J35" i="3"/>
  <c r="J33" i="3"/>
  <c r="J31" i="3"/>
  <c r="J27" i="3"/>
  <c r="J28" i="3"/>
  <c r="I14" i="3"/>
  <c r="J13" i="3"/>
  <c r="K12" i="3"/>
  <c r="H99" i="3"/>
  <c r="I64" i="3" l="1"/>
  <c r="K114" i="3"/>
  <c r="K112" i="3"/>
  <c r="K110" i="3"/>
  <c r="K106" i="3"/>
  <c r="K113" i="3"/>
  <c r="K111" i="3"/>
  <c r="K109" i="3"/>
  <c r="K107" i="3"/>
  <c r="I88" i="3"/>
  <c r="H101" i="3"/>
  <c r="G97" i="3"/>
  <c r="G102" i="3"/>
  <c r="I58" i="3"/>
  <c r="I82" i="3"/>
  <c r="I76" i="3"/>
  <c r="H96" i="3"/>
  <c r="H98" i="3" s="1"/>
  <c r="I70" i="3"/>
  <c r="I46" i="3"/>
  <c r="J55" i="3"/>
  <c r="J85" i="3"/>
  <c r="J67" i="3"/>
  <c r="J79" i="3"/>
  <c r="J49" i="3"/>
  <c r="J44" i="3"/>
  <c r="J66" i="3"/>
  <c r="J74" i="3"/>
  <c r="J78" i="3"/>
  <c r="J60" i="3"/>
  <c r="J90" i="3"/>
  <c r="J48" i="3"/>
  <c r="J56" i="3"/>
  <c r="J86" i="3"/>
  <c r="J42" i="3"/>
  <c r="J61" i="3"/>
  <c r="J68" i="3"/>
  <c r="J72" i="3"/>
  <c r="J80" i="3"/>
  <c r="J91" i="3"/>
  <c r="J50" i="3"/>
  <c r="J54" i="3"/>
  <c r="J84" i="3"/>
  <c r="J73" i="3"/>
  <c r="J43" i="3"/>
  <c r="J62" i="3"/>
  <c r="J92" i="3"/>
  <c r="I52" i="3"/>
  <c r="J14" i="3"/>
  <c r="K28" i="3"/>
  <c r="K34" i="3"/>
  <c r="K32" i="3"/>
  <c r="K30" i="3"/>
  <c r="K35" i="3"/>
  <c r="K33" i="3"/>
  <c r="K31" i="3"/>
  <c r="K13" i="3"/>
  <c r="L12" i="3"/>
  <c r="I99" i="3"/>
  <c r="J52" i="3" l="1"/>
  <c r="J76" i="3"/>
  <c r="L114" i="3"/>
  <c r="L110" i="3"/>
  <c r="L109" i="3"/>
  <c r="L106" i="3"/>
  <c r="L112" i="3"/>
  <c r="L107" i="3"/>
  <c r="L113" i="3"/>
  <c r="L111" i="3"/>
  <c r="I101" i="3"/>
  <c r="H97" i="3"/>
  <c r="H102" i="3"/>
  <c r="I96" i="3"/>
  <c r="I98" i="3" s="1"/>
  <c r="J88" i="3"/>
  <c r="J46" i="3"/>
  <c r="J70" i="3"/>
  <c r="J58" i="3"/>
  <c r="J94" i="3"/>
  <c r="J82" i="3"/>
  <c r="J64" i="3"/>
  <c r="K44" i="3"/>
  <c r="K66" i="3"/>
  <c r="K74" i="3"/>
  <c r="K78" i="3"/>
  <c r="K48" i="3"/>
  <c r="K56" i="3"/>
  <c r="K86" i="3"/>
  <c r="K60" i="3"/>
  <c r="K67" i="3"/>
  <c r="K79" i="3"/>
  <c r="K90" i="3"/>
  <c r="K49" i="3"/>
  <c r="K42" i="3"/>
  <c r="K50" i="3"/>
  <c r="K54" i="3"/>
  <c r="K84" i="3"/>
  <c r="K43" i="3"/>
  <c r="K62" i="3"/>
  <c r="K73" i="3"/>
  <c r="K76" i="3" s="1"/>
  <c r="K92" i="3"/>
  <c r="K80" i="3"/>
  <c r="K55" i="3"/>
  <c r="K58" i="3" s="1"/>
  <c r="K61" i="3"/>
  <c r="K68" i="3"/>
  <c r="K72" i="3"/>
  <c r="K85" i="3"/>
  <c r="K91" i="3"/>
  <c r="K14" i="3"/>
  <c r="L35" i="3"/>
  <c r="L33" i="3"/>
  <c r="L31" i="3"/>
  <c r="L28" i="3"/>
  <c r="L32" i="3"/>
  <c r="L34" i="3"/>
  <c r="L30" i="3"/>
  <c r="L13" i="3"/>
  <c r="M12" i="3"/>
  <c r="E105" i="3"/>
  <c r="F108" i="3"/>
  <c r="J99" i="3"/>
  <c r="E115" i="3" l="1"/>
  <c r="E116" i="3" s="1"/>
  <c r="M113" i="3"/>
  <c r="M111" i="3"/>
  <c r="M109" i="3"/>
  <c r="M107" i="3"/>
  <c r="M110" i="3"/>
  <c r="M106" i="3"/>
  <c r="M114" i="3"/>
  <c r="M112" i="3"/>
  <c r="J101" i="3"/>
  <c r="I97" i="3"/>
  <c r="I102" i="3"/>
  <c r="K64" i="3"/>
  <c r="J96" i="3"/>
  <c r="J98" i="3" s="1"/>
  <c r="K52" i="3"/>
  <c r="K70" i="3"/>
  <c r="K88" i="3"/>
  <c r="K46" i="3"/>
  <c r="K94" i="3"/>
  <c r="L48" i="3"/>
  <c r="L56" i="3"/>
  <c r="L86" i="3"/>
  <c r="L42" i="3"/>
  <c r="L60" i="3"/>
  <c r="L67" i="3"/>
  <c r="L79" i="3"/>
  <c r="L90" i="3"/>
  <c r="L54" i="3"/>
  <c r="L49" i="3"/>
  <c r="L61" i="3"/>
  <c r="L68" i="3"/>
  <c r="L72" i="3"/>
  <c r="L80" i="3"/>
  <c r="L91" i="3"/>
  <c r="L50" i="3"/>
  <c r="L43" i="3"/>
  <c r="L62" i="3"/>
  <c r="L73" i="3"/>
  <c r="L92" i="3"/>
  <c r="L55" i="3"/>
  <c r="L85" i="3"/>
  <c r="L74" i="3"/>
  <c r="L84" i="3"/>
  <c r="L66" i="3"/>
  <c r="L78" i="3"/>
  <c r="L44" i="3"/>
  <c r="K82" i="3"/>
  <c r="M35" i="3"/>
  <c r="M33" i="3"/>
  <c r="M31" i="3"/>
  <c r="M28" i="3"/>
  <c r="M34" i="3"/>
  <c r="M32" i="3"/>
  <c r="M30" i="3"/>
  <c r="L14" i="3"/>
  <c r="M13" i="3"/>
  <c r="N12" i="3"/>
  <c r="F105" i="3"/>
  <c r="G108" i="3"/>
  <c r="K99" i="3"/>
  <c r="F115" i="3" l="1"/>
  <c r="F116" i="3" s="1"/>
  <c r="L82" i="3"/>
  <c r="E9" i="6"/>
  <c r="E8" i="6"/>
  <c r="E3" i="6"/>
  <c r="E11" i="6"/>
  <c r="E5" i="6"/>
  <c r="E7" i="6"/>
  <c r="E4" i="6"/>
  <c r="E10" i="6"/>
  <c r="E6" i="6"/>
  <c r="N113" i="3"/>
  <c r="N111" i="3"/>
  <c r="N109" i="3"/>
  <c r="N107" i="3"/>
  <c r="N114" i="3"/>
  <c r="N112" i="3"/>
  <c r="N110" i="3"/>
  <c r="N106" i="3"/>
  <c r="K101" i="3"/>
  <c r="J97" i="3"/>
  <c r="J102" i="3"/>
  <c r="L58" i="3"/>
  <c r="L70" i="3"/>
  <c r="L94" i="3"/>
  <c r="K96" i="3"/>
  <c r="K98" i="3" s="1"/>
  <c r="L46" i="3"/>
  <c r="L88" i="3"/>
  <c r="L76" i="3"/>
  <c r="L64" i="3"/>
  <c r="M60" i="3"/>
  <c r="M67" i="3"/>
  <c r="M79" i="3"/>
  <c r="M90" i="3"/>
  <c r="M54" i="3"/>
  <c r="M49" i="3"/>
  <c r="M50" i="3"/>
  <c r="M43" i="3"/>
  <c r="M42" i="3"/>
  <c r="M61" i="3"/>
  <c r="M68" i="3"/>
  <c r="M72" i="3"/>
  <c r="M80" i="3"/>
  <c r="M91" i="3"/>
  <c r="M84" i="3"/>
  <c r="M55" i="3"/>
  <c r="M85" i="3"/>
  <c r="M44" i="3"/>
  <c r="M66" i="3"/>
  <c r="M74" i="3"/>
  <c r="M78" i="3"/>
  <c r="M56" i="3"/>
  <c r="M62" i="3"/>
  <c r="M48" i="3"/>
  <c r="M73" i="3"/>
  <c r="M86" i="3"/>
  <c r="M92" i="3"/>
  <c r="L52" i="3"/>
  <c r="M14" i="3"/>
  <c r="N35" i="3"/>
  <c r="N33" i="3"/>
  <c r="N31" i="3"/>
  <c r="N28" i="3"/>
  <c r="N34" i="3"/>
  <c r="N32" i="3"/>
  <c r="N30" i="3"/>
  <c r="O12" i="3"/>
  <c r="N13" i="3"/>
  <c r="G105" i="3"/>
  <c r="L99" i="3"/>
  <c r="H108" i="3"/>
  <c r="G115" i="3" l="1"/>
  <c r="G116" i="3" s="1"/>
  <c r="M94" i="3"/>
  <c r="F9" i="6"/>
  <c r="F8" i="6"/>
  <c r="F4" i="6"/>
  <c r="F7" i="6"/>
  <c r="F10" i="6"/>
  <c r="F11" i="6"/>
  <c r="F6" i="6"/>
  <c r="F3" i="6"/>
  <c r="F5" i="6"/>
  <c r="M82" i="3"/>
  <c r="O113" i="3"/>
  <c r="O111" i="3"/>
  <c r="O107" i="3"/>
  <c r="O114" i="3"/>
  <c r="O112" i="3"/>
  <c r="O110" i="3"/>
  <c r="O106" i="3"/>
  <c r="M70" i="3"/>
  <c r="L101" i="3"/>
  <c r="K97" i="3"/>
  <c r="K102" i="3"/>
  <c r="M46" i="3"/>
  <c r="M58" i="3"/>
  <c r="M52" i="3"/>
  <c r="L96" i="3"/>
  <c r="L98" i="3" s="1"/>
  <c r="M76" i="3"/>
  <c r="M88" i="3"/>
  <c r="M64" i="3"/>
  <c r="N49" i="3"/>
  <c r="N43" i="3"/>
  <c r="N62" i="3"/>
  <c r="N92" i="3"/>
  <c r="N42" i="3"/>
  <c r="N61" i="3"/>
  <c r="N68" i="3"/>
  <c r="N72" i="3"/>
  <c r="N80" i="3"/>
  <c r="N91" i="3"/>
  <c r="N50" i="3"/>
  <c r="N54" i="3"/>
  <c r="N84" i="3"/>
  <c r="N73" i="3"/>
  <c r="N44" i="3"/>
  <c r="N66" i="3"/>
  <c r="N74" i="3"/>
  <c r="N78" i="3"/>
  <c r="N48" i="3"/>
  <c r="N56" i="3"/>
  <c r="N86" i="3"/>
  <c r="N85" i="3"/>
  <c r="N90" i="3"/>
  <c r="N55" i="3"/>
  <c r="N60" i="3"/>
  <c r="N67" i="3"/>
  <c r="N79" i="3"/>
  <c r="O35" i="3"/>
  <c r="O33" i="3"/>
  <c r="O31" i="3"/>
  <c r="O34" i="3"/>
  <c r="O32" i="3"/>
  <c r="N14" i="3"/>
  <c r="P12" i="3"/>
  <c r="O13" i="3"/>
  <c r="H105" i="3"/>
  <c r="M99" i="3"/>
  <c r="O109" i="3"/>
  <c r="I108" i="3"/>
  <c r="H115" i="3" l="1"/>
  <c r="H116" i="3" s="1"/>
  <c r="G7" i="6"/>
  <c r="G4" i="6"/>
  <c r="G9" i="6"/>
  <c r="G8" i="6"/>
  <c r="G3" i="6"/>
  <c r="G10" i="6"/>
  <c r="G11" i="6"/>
  <c r="G6" i="6"/>
  <c r="G5" i="6"/>
  <c r="P113" i="3"/>
  <c r="P112" i="3"/>
  <c r="P111" i="3"/>
  <c r="P107" i="3"/>
  <c r="P114" i="3"/>
  <c r="P110" i="3"/>
  <c r="P106" i="3"/>
  <c r="M101" i="3"/>
  <c r="L97" i="3"/>
  <c r="N88" i="3"/>
  <c r="M96" i="3"/>
  <c r="M98" i="3" s="1"/>
  <c r="N52" i="3"/>
  <c r="L102" i="3"/>
  <c r="N76" i="3"/>
  <c r="N70" i="3"/>
  <c r="N58" i="3"/>
  <c r="N82" i="3"/>
  <c r="N94" i="3"/>
  <c r="N64" i="3"/>
  <c r="O42" i="3"/>
  <c r="O61" i="3"/>
  <c r="O68" i="3"/>
  <c r="O72" i="3"/>
  <c r="O80" i="3"/>
  <c r="O91" i="3"/>
  <c r="O55" i="3"/>
  <c r="O85" i="3"/>
  <c r="O44" i="3"/>
  <c r="O50" i="3"/>
  <c r="O54" i="3"/>
  <c r="O84" i="3"/>
  <c r="O43" i="3"/>
  <c r="O62" i="3"/>
  <c r="O73" i="3"/>
  <c r="O92" i="3"/>
  <c r="O48" i="3"/>
  <c r="O56" i="3"/>
  <c r="O86" i="3"/>
  <c r="O60" i="3"/>
  <c r="O67" i="3"/>
  <c r="O79" i="3"/>
  <c r="O90" i="3"/>
  <c r="O66" i="3"/>
  <c r="O78" i="3"/>
  <c r="O74" i="3"/>
  <c r="O49" i="3"/>
  <c r="N46" i="3"/>
  <c r="O14" i="3"/>
  <c r="P34" i="3"/>
  <c r="P32" i="3"/>
  <c r="P31" i="3"/>
  <c r="P35" i="3"/>
  <c r="P33" i="3"/>
  <c r="Q12" i="3"/>
  <c r="P13" i="3"/>
  <c r="I105" i="3"/>
  <c r="N99" i="3"/>
  <c r="J108" i="3"/>
  <c r="P109" i="3"/>
  <c r="I115" i="3" l="1"/>
  <c r="I116" i="3" s="1"/>
  <c r="H10" i="6"/>
  <c r="H11" i="6"/>
  <c r="H6" i="6"/>
  <c r="H5" i="6"/>
  <c r="H7" i="6"/>
  <c r="H4" i="6"/>
  <c r="H9" i="6"/>
  <c r="H8" i="6"/>
  <c r="H3" i="6"/>
  <c r="M102" i="3"/>
  <c r="Q114" i="3"/>
  <c r="Q112" i="3"/>
  <c r="Q110" i="3"/>
  <c r="Q106" i="3"/>
  <c r="Q113" i="3"/>
  <c r="Q111" i="3"/>
  <c r="Q107" i="3"/>
  <c r="N101" i="3"/>
  <c r="M97" i="3"/>
  <c r="O82" i="3"/>
  <c r="O94" i="3"/>
  <c r="O88" i="3"/>
  <c r="N96" i="3"/>
  <c r="N98" i="3" s="1"/>
  <c r="P50" i="3"/>
  <c r="P54" i="3"/>
  <c r="P84" i="3"/>
  <c r="P66" i="3"/>
  <c r="P74" i="3"/>
  <c r="P78" i="3"/>
  <c r="P43" i="3"/>
  <c r="P62" i="3"/>
  <c r="P73" i="3"/>
  <c r="P92" i="3"/>
  <c r="P44" i="3"/>
  <c r="P48" i="3"/>
  <c r="P55" i="3"/>
  <c r="P85" i="3"/>
  <c r="P60" i="3"/>
  <c r="P67" i="3"/>
  <c r="P79" i="3"/>
  <c r="P90" i="3"/>
  <c r="P49" i="3"/>
  <c r="P86" i="3"/>
  <c r="P91" i="3"/>
  <c r="P56" i="3"/>
  <c r="P61" i="3"/>
  <c r="P68" i="3"/>
  <c r="P72" i="3"/>
  <c r="P80" i="3"/>
  <c r="P42" i="3"/>
  <c r="O52" i="3"/>
  <c r="O70" i="3"/>
  <c r="O58" i="3"/>
  <c r="O76" i="3"/>
  <c r="O64" i="3"/>
  <c r="O46" i="3"/>
  <c r="P14" i="3"/>
  <c r="Q34" i="3"/>
  <c r="Q32" i="3"/>
  <c r="Q35" i="3"/>
  <c r="Q33" i="3"/>
  <c r="Q31" i="3"/>
  <c r="R12" i="3"/>
  <c r="Q13" i="3"/>
  <c r="J105" i="3"/>
  <c r="O99" i="3"/>
  <c r="K108" i="3"/>
  <c r="Q109" i="3"/>
  <c r="J115" i="3" l="1"/>
  <c r="J116" i="3" s="1"/>
  <c r="I10" i="6"/>
  <c r="I11" i="6"/>
  <c r="I6" i="6"/>
  <c r="I5" i="6"/>
  <c r="I4" i="6"/>
  <c r="I9" i="6"/>
  <c r="I8" i="6"/>
  <c r="I3" i="6"/>
  <c r="I7" i="6"/>
  <c r="P82" i="3"/>
  <c r="P52" i="3"/>
  <c r="R114" i="3"/>
  <c r="R112" i="3"/>
  <c r="R110" i="3"/>
  <c r="R106" i="3"/>
  <c r="R113" i="3"/>
  <c r="R111" i="3"/>
  <c r="R107" i="3"/>
  <c r="O101" i="3"/>
  <c r="N97" i="3"/>
  <c r="P64" i="3"/>
  <c r="N102" i="3"/>
  <c r="P76" i="3"/>
  <c r="O96" i="3"/>
  <c r="O98" i="3" s="1"/>
  <c r="P88" i="3"/>
  <c r="P94" i="3"/>
  <c r="P58" i="3"/>
  <c r="Q14" i="3"/>
  <c r="Q43" i="3"/>
  <c r="Q62" i="3"/>
  <c r="Q73" i="3"/>
  <c r="Q92" i="3"/>
  <c r="Q55" i="3"/>
  <c r="Q85" i="3"/>
  <c r="Q48" i="3"/>
  <c r="Q56" i="3"/>
  <c r="Q86" i="3"/>
  <c r="Q44" i="3"/>
  <c r="Q66" i="3"/>
  <c r="Q74" i="3"/>
  <c r="Q78" i="3"/>
  <c r="Q49" i="3"/>
  <c r="Q42" i="3"/>
  <c r="Q61" i="3"/>
  <c r="Q68" i="3"/>
  <c r="Q72" i="3"/>
  <c r="Q80" i="3"/>
  <c r="Q91" i="3"/>
  <c r="Q94" i="3" s="1"/>
  <c r="Q54" i="3"/>
  <c r="Q60" i="3"/>
  <c r="Q67" i="3"/>
  <c r="Q79" i="3"/>
  <c r="Q50" i="3"/>
  <c r="Q84" i="3"/>
  <c r="Q90" i="3"/>
  <c r="P46" i="3"/>
  <c r="P70" i="3"/>
  <c r="R34" i="3"/>
  <c r="R32" i="3"/>
  <c r="R35" i="3"/>
  <c r="R33" i="3"/>
  <c r="R31" i="3"/>
  <c r="S12" i="3"/>
  <c r="R13" i="3"/>
  <c r="K105" i="3"/>
  <c r="P99" i="3"/>
  <c r="L108" i="3"/>
  <c r="R109" i="3"/>
  <c r="K115" i="3" l="1"/>
  <c r="K116" i="3" s="1"/>
  <c r="J6" i="6"/>
  <c r="J3" i="6"/>
  <c r="J7" i="6"/>
  <c r="J5" i="6"/>
  <c r="J9" i="6"/>
  <c r="J8" i="6"/>
  <c r="J4" i="6"/>
  <c r="J10" i="6"/>
  <c r="J11" i="6"/>
  <c r="Q46" i="3"/>
  <c r="S114" i="3"/>
  <c r="S112" i="3"/>
  <c r="S110" i="3"/>
  <c r="S106" i="3"/>
  <c r="S113" i="3"/>
  <c r="S111" i="3"/>
  <c r="S107" i="3"/>
  <c r="P101" i="3"/>
  <c r="O97" i="3"/>
  <c r="Q52" i="3"/>
  <c r="O102" i="3"/>
  <c r="Q64" i="3"/>
  <c r="Q76" i="3"/>
  <c r="P96" i="3"/>
  <c r="P98" i="3" s="1"/>
  <c r="Q82" i="3"/>
  <c r="R14" i="3"/>
  <c r="R55" i="3"/>
  <c r="R85" i="3"/>
  <c r="R60" i="3"/>
  <c r="R44" i="3"/>
  <c r="R66" i="3"/>
  <c r="R74" i="3"/>
  <c r="R78" i="3"/>
  <c r="R48" i="3"/>
  <c r="R56" i="3"/>
  <c r="R86" i="3"/>
  <c r="R67" i="3"/>
  <c r="R79" i="3"/>
  <c r="R90" i="3"/>
  <c r="R49" i="3"/>
  <c r="R42" i="3"/>
  <c r="R61" i="3"/>
  <c r="R68" i="3"/>
  <c r="R72" i="3"/>
  <c r="R80" i="3"/>
  <c r="R91" i="3"/>
  <c r="R50" i="3"/>
  <c r="R54" i="3"/>
  <c r="R84" i="3"/>
  <c r="R92" i="3"/>
  <c r="R62" i="3"/>
  <c r="R43" i="3"/>
  <c r="R73" i="3"/>
  <c r="Q70" i="3"/>
  <c r="Q88" i="3"/>
  <c r="Q58" i="3"/>
  <c r="S34" i="3"/>
  <c r="S32" i="3"/>
  <c r="S35" i="3"/>
  <c r="S33" i="3"/>
  <c r="S31" i="3"/>
  <c r="T12" i="3"/>
  <c r="S13" i="3"/>
  <c r="L105" i="3"/>
  <c r="M108" i="3"/>
  <c r="S109" i="3"/>
  <c r="Q99" i="3"/>
  <c r="L115" i="3" l="1"/>
  <c r="L116" i="3" s="1"/>
  <c r="K6" i="6"/>
  <c r="K5" i="6"/>
  <c r="K7" i="6"/>
  <c r="K9" i="6"/>
  <c r="K8" i="6"/>
  <c r="K3" i="6"/>
  <c r="K10" i="6"/>
  <c r="K11" i="6"/>
  <c r="K4" i="6"/>
  <c r="T112" i="3"/>
  <c r="T106" i="3"/>
  <c r="T113" i="3"/>
  <c r="T111" i="3"/>
  <c r="T107" i="3"/>
  <c r="T114" i="3"/>
  <c r="T110" i="3"/>
  <c r="R52" i="3"/>
  <c r="R70" i="3"/>
  <c r="Q101" i="3"/>
  <c r="P97" i="3"/>
  <c r="R46" i="3"/>
  <c r="P102" i="3"/>
  <c r="Q96" i="3"/>
  <c r="Q98" i="3" s="1"/>
  <c r="R76" i="3"/>
  <c r="R58" i="3"/>
  <c r="R82" i="3"/>
  <c r="R88" i="3"/>
  <c r="S14" i="3"/>
  <c r="S44" i="3"/>
  <c r="S66" i="3"/>
  <c r="S74" i="3"/>
  <c r="S78" i="3"/>
  <c r="S48" i="3"/>
  <c r="S56" i="3"/>
  <c r="S86" i="3"/>
  <c r="S49" i="3"/>
  <c r="S42" i="3"/>
  <c r="S60" i="3"/>
  <c r="S67" i="3"/>
  <c r="S79" i="3"/>
  <c r="S90" i="3"/>
  <c r="S50" i="3"/>
  <c r="S54" i="3"/>
  <c r="S84" i="3"/>
  <c r="S43" i="3"/>
  <c r="S62" i="3"/>
  <c r="S73" i="3"/>
  <c r="S76" i="3" s="1"/>
  <c r="S92" i="3"/>
  <c r="S55" i="3"/>
  <c r="S61" i="3"/>
  <c r="S68" i="3"/>
  <c r="S72" i="3"/>
  <c r="S80" i="3"/>
  <c r="S85" i="3"/>
  <c r="S91" i="3"/>
  <c r="R64" i="3"/>
  <c r="R94" i="3"/>
  <c r="T35" i="3"/>
  <c r="T33" i="3"/>
  <c r="T31" i="3"/>
  <c r="T34" i="3"/>
  <c r="T32" i="3"/>
  <c r="U12" i="3"/>
  <c r="T13" i="3"/>
  <c r="M105" i="3"/>
  <c r="T109" i="3"/>
  <c r="R99" i="3"/>
  <c r="N108" i="3"/>
  <c r="M115" i="3" l="1"/>
  <c r="M116" i="3" s="1"/>
  <c r="L6" i="6"/>
  <c r="L5" i="6"/>
  <c r="L7" i="6"/>
  <c r="L4" i="6"/>
  <c r="L9" i="6"/>
  <c r="L8" i="6"/>
  <c r="L3" i="6"/>
  <c r="L10" i="6"/>
  <c r="L11" i="6"/>
  <c r="U113" i="3"/>
  <c r="U111" i="3"/>
  <c r="U107" i="3"/>
  <c r="U114" i="3"/>
  <c r="U112" i="3"/>
  <c r="U110" i="3"/>
  <c r="U106" i="3"/>
  <c r="S52" i="3"/>
  <c r="S58" i="3"/>
  <c r="R101" i="3"/>
  <c r="Q97" i="3"/>
  <c r="Q102" i="3"/>
  <c r="S64" i="3"/>
  <c r="S82" i="3"/>
  <c r="R96" i="3"/>
  <c r="R98" i="3" s="1"/>
  <c r="S88" i="3"/>
  <c r="T14" i="3"/>
  <c r="T48" i="3"/>
  <c r="T56" i="3"/>
  <c r="T86" i="3"/>
  <c r="T61" i="3"/>
  <c r="T72" i="3"/>
  <c r="T80" i="3"/>
  <c r="T91" i="3"/>
  <c r="T60" i="3"/>
  <c r="T67" i="3"/>
  <c r="T79" i="3"/>
  <c r="T90" i="3"/>
  <c r="T68" i="3"/>
  <c r="T50" i="3"/>
  <c r="T49" i="3"/>
  <c r="T42" i="3"/>
  <c r="T43" i="3"/>
  <c r="T62" i="3"/>
  <c r="T73" i="3"/>
  <c r="T92" i="3"/>
  <c r="T55" i="3"/>
  <c r="T85" i="3"/>
  <c r="T66" i="3"/>
  <c r="T78" i="3"/>
  <c r="T74" i="3"/>
  <c r="T84" i="3"/>
  <c r="T44" i="3"/>
  <c r="T54" i="3"/>
  <c r="S46" i="3"/>
  <c r="S70" i="3"/>
  <c r="S94" i="3"/>
  <c r="U35" i="3"/>
  <c r="U33" i="3"/>
  <c r="U31" i="3"/>
  <c r="U34" i="3"/>
  <c r="U32" i="3"/>
  <c r="V12" i="3"/>
  <c r="U13" i="3"/>
  <c r="N105" i="3"/>
  <c r="S99" i="3"/>
  <c r="O108" i="3"/>
  <c r="U109" i="3"/>
  <c r="N115" i="3" l="1"/>
  <c r="N116" i="3" s="1"/>
  <c r="M6" i="6"/>
  <c r="M5" i="6"/>
  <c r="M7" i="6"/>
  <c r="M4" i="6"/>
  <c r="M9" i="6"/>
  <c r="M3" i="6"/>
  <c r="M10" i="6"/>
  <c r="M11" i="6"/>
  <c r="M8" i="6"/>
  <c r="V113" i="3"/>
  <c r="V111" i="3"/>
  <c r="V107" i="3"/>
  <c r="V114" i="3"/>
  <c r="V112" i="3"/>
  <c r="V110" i="3"/>
  <c r="V106" i="3"/>
  <c r="S101" i="3"/>
  <c r="R97" i="3"/>
  <c r="R102" i="3"/>
  <c r="T94" i="3"/>
  <c r="T76" i="3"/>
  <c r="T46" i="3"/>
  <c r="T64" i="3"/>
  <c r="T70" i="3"/>
  <c r="S96" i="3"/>
  <c r="S98" i="3" s="1"/>
  <c r="T58" i="3"/>
  <c r="T88" i="3"/>
  <c r="U14" i="3"/>
  <c r="U60" i="3"/>
  <c r="U67" i="3"/>
  <c r="U79" i="3"/>
  <c r="U90" i="3"/>
  <c r="U50" i="3"/>
  <c r="U54" i="3"/>
  <c r="U84" i="3"/>
  <c r="U43" i="3"/>
  <c r="U49" i="3"/>
  <c r="U42" i="3"/>
  <c r="U61" i="3"/>
  <c r="U68" i="3"/>
  <c r="U72" i="3"/>
  <c r="U80" i="3"/>
  <c r="U91" i="3"/>
  <c r="U55" i="3"/>
  <c r="U85" i="3"/>
  <c r="U44" i="3"/>
  <c r="U66" i="3"/>
  <c r="U74" i="3"/>
  <c r="U78" i="3"/>
  <c r="U56" i="3"/>
  <c r="U62" i="3"/>
  <c r="U73" i="3"/>
  <c r="U48" i="3"/>
  <c r="U86" i="3"/>
  <c r="U92" i="3"/>
  <c r="T52" i="3"/>
  <c r="T82" i="3"/>
  <c r="V35" i="3"/>
  <c r="V33" i="3"/>
  <c r="V31" i="3"/>
  <c r="V34" i="3"/>
  <c r="V32" i="3"/>
  <c r="W12" i="3"/>
  <c r="V13" i="3"/>
  <c r="O105" i="3"/>
  <c r="T99" i="3"/>
  <c r="V109" i="3"/>
  <c r="P108" i="3"/>
  <c r="O115" i="3" l="1"/>
  <c r="O116" i="3" s="1"/>
  <c r="N6" i="6"/>
  <c r="N4" i="6"/>
  <c r="N7" i="6"/>
  <c r="N5" i="6"/>
  <c r="N9" i="6"/>
  <c r="N8" i="6"/>
  <c r="N3" i="6"/>
  <c r="N10" i="6"/>
  <c r="N11" i="6"/>
  <c r="U88" i="3"/>
  <c r="U58" i="3"/>
  <c r="W113" i="3"/>
  <c r="W111" i="3"/>
  <c r="W107" i="3"/>
  <c r="W114" i="3"/>
  <c r="W112" i="3"/>
  <c r="W110" i="3"/>
  <c r="W106" i="3"/>
  <c r="T101" i="3"/>
  <c r="S97" i="3"/>
  <c r="U64" i="3"/>
  <c r="S102" i="3"/>
  <c r="T96" i="3"/>
  <c r="T98" i="3" s="1"/>
  <c r="U52" i="3"/>
  <c r="U70" i="3"/>
  <c r="U76" i="3"/>
  <c r="U46" i="3"/>
  <c r="U82" i="3"/>
  <c r="V14" i="3"/>
  <c r="V49" i="3"/>
  <c r="V73" i="3"/>
  <c r="V42" i="3"/>
  <c r="V61" i="3"/>
  <c r="V68" i="3"/>
  <c r="V72" i="3"/>
  <c r="V80" i="3"/>
  <c r="V91" i="3"/>
  <c r="V43" i="3"/>
  <c r="V62" i="3"/>
  <c r="V92" i="3"/>
  <c r="V50" i="3"/>
  <c r="V54" i="3"/>
  <c r="V84" i="3"/>
  <c r="V44" i="3"/>
  <c r="V66" i="3"/>
  <c r="V74" i="3"/>
  <c r="V78" i="3"/>
  <c r="V48" i="3"/>
  <c r="V56" i="3"/>
  <c r="V86" i="3"/>
  <c r="V67" i="3"/>
  <c r="V79" i="3"/>
  <c r="V82" i="3" s="1"/>
  <c r="V85" i="3"/>
  <c r="V90" i="3"/>
  <c r="V55" i="3"/>
  <c r="V60" i="3"/>
  <c r="U94" i="3"/>
  <c r="W31" i="3"/>
  <c r="W35" i="3"/>
  <c r="W33" i="3"/>
  <c r="W34" i="3"/>
  <c r="W32" i="3"/>
  <c r="X12" i="3"/>
  <c r="W13" i="3"/>
  <c r="P105" i="3"/>
  <c r="U99" i="3"/>
  <c r="W109" i="3"/>
  <c r="Q108" i="3"/>
  <c r="P115" i="3" l="1"/>
  <c r="P116" i="3" s="1"/>
  <c r="O6" i="6"/>
  <c r="O5" i="6"/>
  <c r="O7" i="6"/>
  <c r="O4" i="6"/>
  <c r="O9" i="6"/>
  <c r="O8" i="6"/>
  <c r="O3" i="6"/>
  <c r="O10" i="6"/>
  <c r="O11" i="6"/>
  <c r="X111" i="3"/>
  <c r="X107" i="3"/>
  <c r="X110" i="3"/>
  <c r="X106" i="3"/>
  <c r="X113" i="3"/>
  <c r="X112" i="3"/>
  <c r="X114" i="3"/>
  <c r="U101" i="3"/>
  <c r="T97" i="3"/>
  <c r="T102" i="3"/>
  <c r="V46" i="3"/>
  <c r="V76" i="3"/>
  <c r="V70" i="3"/>
  <c r="V52" i="3"/>
  <c r="U96" i="3"/>
  <c r="U98" i="3" s="1"/>
  <c r="V58" i="3"/>
  <c r="V94" i="3"/>
  <c r="W14" i="3"/>
  <c r="W42" i="3"/>
  <c r="W61" i="3"/>
  <c r="W68" i="3"/>
  <c r="W72" i="3"/>
  <c r="W80" i="3"/>
  <c r="W91" i="3"/>
  <c r="W50" i="3"/>
  <c r="W54" i="3"/>
  <c r="W84" i="3"/>
  <c r="W55" i="3"/>
  <c r="W85" i="3"/>
  <c r="W43" i="3"/>
  <c r="W62" i="3"/>
  <c r="W73" i="3"/>
  <c r="W92" i="3"/>
  <c r="W44" i="3"/>
  <c r="W48" i="3"/>
  <c r="W56" i="3"/>
  <c r="W86" i="3"/>
  <c r="W60" i="3"/>
  <c r="W67" i="3"/>
  <c r="W79" i="3"/>
  <c r="W90" i="3"/>
  <c r="W78" i="3"/>
  <c r="W74" i="3"/>
  <c r="W49" i="3"/>
  <c r="W66" i="3"/>
  <c r="V64" i="3"/>
  <c r="V88" i="3"/>
  <c r="X34" i="3"/>
  <c r="X32" i="3"/>
  <c r="X35" i="3"/>
  <c r="X33" i="3"/>
  <c r="X31" i="3"/>
  <c r="Y12" i="3"/>
  <c r="X13" i="3"/>
  <c r="Q105" i="3"/>
  <c r="R108" i="3"/>
  <c r="X109" i="3"/>
  <c r="V99" i="3"/>
  <c r="Q115" i="3" l="1"/>
  <c r="Q116" i="3" s="1"/>
  <c r="P6" i="6"/>
  <c r="P5" i="6"/>
  <c r="P7" i="6"/>
  <c r="P4" i="6"/>
  <c r="P9" i="6"/>
  <c r="P8" i="6"/>
  <c r="P3" i="6"/>
  <c r="P10" i="6"/>
  <c r="P11" i="6"/>
  <c r="Y114" i="3"/>
  <c r="Y112" i="3"/>
  <c r="Y110" i="3"/>
  <c r="Y106" i="3"/>
  <c r="Y107" i="3"/>
  <c r="Y111" i="3"/>
  <c r="Y113" i="3"/>
  <c r="W58" i="3"/>
  <c r="V101" i="3"/>
  <c r="U97" i="3"/>
  <c r="W70" i="3"/>
  <c r="U102" i="3"/>
  <c r="W82" i="3"/>
  <c r="W88" i="3"/>
  <c r="V96" i="3"/>
  <c r="V98" i="3" s="1"/>
  <c r="W76" i="3"/>
  <c r="W64" i="3"/>
  <c r="W46" i="3"/>
  <c r="X14" i="3"/>
  <c r="X50" i="3"/>
  <c r="X54" i="3"/>
  <c r="X84" i="3"/>
  <c r="X43" i="3"/>
  <c r="X62" i="3"/>
  <c r="X73" i="3"/>
  <c r="X92" i="3"/>
  <c r="X74" i="3"/>
  <c r="X55" i="3"/>
  <c r="X85" i="3"/>
  <c r="X44" i="3"/>
  <c r="X66" i="3"/>
  <c r="X78" i="3"/>
  <c r="X48" i="3"/>
  <c r="X60" i="3"/>
  <c r="X67" i="3"/>
  <c r="X79" i="3"/>
  <c r="X90" i="3"/>
  <c r="X49" i="3"/>
  <c r="X68" i="3"/>
  <c r="X72" i="3"/>
  <c r="X80" i="3"/>
  <c r="X86" i="3"/>
  <c r="X91" i="3"/>
  <c r="X42" i="3"/>
  <c r="X56" i="3"/>
  <c r="X61" i="3"/>
  <c r="X64" i="3" s="1"/>
  <c r="W52" i="3"/>
  <c r="W94" i="3"/>
  <c r="Y34" i="3"/>
  <c r="Y32" i="3"/>
  <c r="Y35" i="3"/>
  <c r="Y33" i="3"/>
  <c r="Y31" i="3"/>
  <c r="Z12" i="3"/>
  <c r="Y13" i="3"/>
  <c r="R105" i="3"/>
  <c r="S108" i="3"/>
  <c r="W99" i="3"/>
  <c r="Y109" i="3"/>
  <c r="R115" i="3" l="1"/>
  <c r="R116" i="3" s="1"/>
  <c r="Q6" i="6"/>
  <c r="Q5" i="6"/>
  <c r="Q7" i="6"/>
  <c r="Q4" i="6"/>
  <c r="Q8" i="6"/>
  <c r="Q3" i="6"/>
  <c r="Q10" i="6"/>
  <c r="Q11" i="6"/>
  <c r="Q9" i="6"/>
  <c r="Z114" i="3"/>
  <c r="Z112" i="3"/>
  <c r="Z110" i="3"/>
  <c r="Z106" i="3"/>
  <c r="Z113" i="3"/>
  <c r="Z111" i="3"/>
  <c r="Z107" i="3"/>
  <c r="W101" i="3"/>
  <c r="V97" i="3"/>
  <c r="V102" i="3"/>
  <c r="X88" i="3"/>
  <c r="W96" i="3"/>
  <c r="W98" i="3" s="1"/>
  <c r="X82" i="3"/>
  <c r="X52" i="3"/>
  <c r="X70" i="3"/>
  <c r="X58" i="3"/>
  <c r="X46" i="3"/>
  <c r="Y14" i="3"/>
  <c r="Y43" i="3"/>
  <c r="Y62" i="3"/>
  <c r="Y73" i="3"/>
  <c r="Y92" i="3"/>
  <c r="Y55" i="3"/>
  <c r="Y85" i="3"/>
  <c r="Y44" i="3"/>
  <c r="Y66" i="3"/>
  <c r="Y74" i="3"/>
  <c r="Y78" i="3"/>
  <c r="Y48" i="3"/>
  <c r="Y56" i="3"/>
  <c r="Y86" i="3"/>
  <c r="Y49" i="3"/>
  <c r="Y42" i="3"/>
  <c r="Y61" i="3"/>
  <c r="Y68" i="3"/>
  <c r="Y72" i="3"/>
  <c r="Y80" i="3"/>
  <c r="Y91" i="3"/>
  <c r="Y94" i="3" s="1"/>
  <c r="Y79" i="3"/>
  <c r="Y84" i="3"/>
  <c r="Y90" i="3"/>
  <c r="Y50" i="3"/>
  <c r="Y54" i="3"/>
  <c r="Y60" i="3"/>
  <c r="Y67" i="3"/>
  <c r="X94" i="3"/>
  <c r="X76" i="3"/>
  <c r="Z34" i="3"/>
  <c r="Z32" i="3"/>
  <c r="Z35" i="3"/>
  <c r="Z33" i="3"/>
  <c r="Z31" i="3"/>
  <c r="AA12" i="3"/>
  <c r="Z13" i="3"/>
  <c r="S105" i="3"/>
  <c r="T108" i="3"/>
  <c r="X99" i="3"/>
  <c r="Z109" i="3"/>
  <c r="S115" i="3" l="1"/>
  <c r="S116" i="3" s="1"/>
  <c r="R6" i="6"/>
  <c r="R3" i="6"/>
  <c r="R7" i="6"/>
  <c r="R5" i="6"/>
  <c r="R9" i="6"/>
  <c r="R8" i="6"/>
  <c r="R4" i="6"/>
  <c r="R10" i="6"/>
  <c r="R11" i="6"/>
  <c r="Y82" i="3"/>
  <c r="AA114" i="3"/>
  <c r="AA112" i="3"/>
  <c r="AA110" i="3"/>
  <c r="AA106" i="3"/>
  <c r="AA113" i="3"/>
  <c r="AA111" i="3"/>
  <c r="AA107" i="3"/>
  <c r="X101" i="3"/>
  <c r="W97" i="3"/>
  <c r="W102" i="3"/>
  <c r="Y52" i="3"/>
  <c r="X96" i="3"/>
  <c r="X98" i="3" s="1"/>
  <c r="Y64" i="3"/>
  <c r="Y70" i="3"/>
  <c r="Y46" i="3"/>
  <c r="Y76" i="3"/>
  <c r="Z14" i="3"/>
  <c r="Z55" i="3"/>
  <c r="Z85" i="3"/>
  <c r="Z79" i="3"/>
  <c r="Z90" i="3"/>
  <c r="Z44" i="3"/>
  <c r="Z66" i="3"/>
  <c r="Z74" i="3"/>
  <c r="Z78" i="3"/>
  <c r="Z67" i="3"/>
  <c r="Z49" i="3"/>
  <c r="Z48" i="3"/>
  <c r="Z56" i="3"/>
  <c r="Z86" i="3"/>
  <c r="Z60" i="3"/>
  <c r="Z42" i="3"/>
  <c r="Z61" i="3"/>
  <c r="Z68" i="3"/>
  <c r="Z70" i="3" s="1"/>
  <c r="Z72" i="3"/>
  <c r="Z80" i="3"/>
  <c r="Z91" i="3"/>
  <c r="Z50" i="3"/>
  <c r="Z54" i="3"/>
  <c r="Z84" i="3"/>
  <c r="Z73" i="3"/>
  <c r="Z43" i="3"/>
  <c r="Z92" i="3"/>
  <c r="Z62" i="3"/>
  <c r="Y88" i="3"/>
  <c r="Y58" i="3"/>
  <c r="AA34" i="3"/>
  <c r="AA32" i="3"/>
  <c r="AA35" i="3"/>
  <c r="AA33" i="3"/>
  <c r="AA31" i="3"/>
  <c r="AB12" i="3"/>
  <c r="AA13" i="3"/>
  <c r="T105" i="3"/>
  <c r="Y99" i="3"/>
  <c r="U108" i="3"/>
  <c r="AA109" i="3"/>
  <c r="T115" i="3" l="1"/>
  <c r="T116" i="3" s="1"/>
  <c r="S6" i="6"/>
  <c r="S5" i="6"/>
  <c r="S7" i="6"/>
  <c r="S4" i="6"/>
  <c r="S9" i="6"/>
  <c r="S8" i="6"/>
  <c r="S3" i="6"/>
  <c r="S10" i="6"/>
  <c r="S11" i="6"/>
  <c r="AB112" i="3"/>
  <c r="AB110" i="3"/>
  <c r="AB106" i="3"/>
  <c r="AB113" i="3"/>
  <c r="AB111" i="3"/>
  <c r="AB107" i="3"/>
  <c r="AB114" i="3"/>
  <c r="Y96" i="3"/>
  <c r="Y98" i="3" s="1"/>
  <c r="Y101" i="3"/>
  <c r="X97" i="3"/>
  <c r="X102" i="3"/>
  <c r="Z46" i="3"/>
  <c r="Z58" i="3"/>
  <c r="Z88" i="3"/>
  <c r="Z64" i="3"/>
  <c r="Z82" i="3"/>
  <c r="Z94" i="3"/>
  <c r="AA14" i="3"/>
  <c r="AA44" i="3"/>
  <c r="AA66" i="3"/>
  <c r="AA74" i="3"/>
  <c r="AA78" i="3"/>
  <c r="AA49" i="3"/>
  <c r="AA42" i="3"/>
  <c r="AA48" i="3"/>
  <c r="AA56" i="3"/>
  <c r="AA86" i="3"/>
  <c r="AA60" i="3"/>
  <c r="AA67" i="3"/>
  <c r="AA79" i="3"/>
  <c r="AA90" i="3"/>
  <c r="AA50" i="3"/>
  <c r="AA54" i="3"/>
  <c r="AA84" i="3"/>
  <c r="AA43" i="3"/>
  <c r="AA62" i="3"/>
  <c r="AA73" i="3"/>
  <c r="AA76" i="3" s="1"/>
  <c r="AA92" i="3"/>
  <c r="AA80" i="3"/>
  <c r="AA85" i="3"/>
  <c r="AA91" i="3"/>
  <c r="AA55" i="3"/>
  <c r="AA58" i="3" s="1"/>
  <c r="AA61" i="3"/>
  <c r="AA68" i="3"/>
  <c r="AA72" i="3"/>
  <c r="Z76" i="3"/>
  <c r="Z52" i="3"/>
  <c r="AB35" i="3"/>
  <c r="AB33" i="3"/>
  <c r="AB31" i="3"/>
  <c r="AB32" i="3"/>
  <c r="AB34" i="3"/>
  <c r="AC12" i="3"/>
  <c r="AB13" i="3"/>
  <c r="U105" i="3"/>
  <c r="AB109" i="3"/>
  <c r="Z99" i="3"/>
  <c r="V108" i="3"/>
  <c r="U115" i="3" l="1"/>
  <c r="U116" i="3" s="1"/>
  <c r="T6" i="6"/>
  <c r="T5" i="6"/>
  <c r="T9" i="6"/>
  <c r="T7" i="6"/>
  <c r="T4" i="6"/>
  <c r="T8" i="6"/>
  <c r="T3" i="6"/>
  <c r="T10" i="6"/>
  <c r="T11" i="6"/>
  <c r="AC113" i="3"/>
  <c r="AC111" i="3"/>
  <c r="AC107" i="3"/>
  <c r="AC112" i="3"/>
  <c r="AC110" i="3"/>
  <c r="AC106" i="3"/>
  <c r="AC114" i="3"/>
  <c r="Y102" i="3"/>
  <c r="Z101" i="3"/>
  <c r="AA88" i="3"/>
  <c r="Y97" i="3"/>
  <c r="AA82" i="3"/>
  <c r="Z96" i="3"/>
  <c r="Z98" i="3" s="1"/>
  <c r="AA64" i="3"/>
  <c r="AA52" i="3"/>
  <c r="AA46" i="3"/>
  <c r="AA70" i="3"/>
  <c r="AB14" i="3"/>
  <c r="AB48" i="3"/>
  <c r="AB56" i="3"/>
  <c r="AB86" i="3"/>
  <c r="AB68" i="3"/>
  <c r="AB72" i="3"/>
  <c r="AB50" i="3"/>
  <c r="AB60" i="3"/>
  <c r="AB67" i="3"/>
  <c r="AB79" i="3"/>
  <c r="AB90" i="3"/>
  <c r="AB42" i="3"/>
  <c r="AB61" i="3"/>
  <c r="AB80" i="3"/>
  <c r="AB91" i="3"/>
  <c r="AB49" i="3"/>
  <c r="AB43" i="3"/>
  <c r="AB62" i="3"/>
  <c r="AB73" i="3"/>
  <c r="AB92" i="3"/>
  <c r="AB55" i="3"/>
  <c r="AB85" i="3"/>
  <c r="AB74" i="3"/>
  <c r="AB84" i="3"/>
  <c r="AB44" i="3"/>
  <c r="AB54" i="3"/>
  <c r="AB66" i="3"/>
  <c r="AB78" i="3"/>
  <c r="AA94" i="3"/>
  <c r="AC35" i="3"/>
  <c r="AC33" i="3"/>
  <c r="AC31" i="3"/>
  <c r="AC34" i="3"/>
  <c r="AC32" i="3"/>
  <c r="AD12" i="3"/>
  <c r="AC13" i="3"/>
  <c r="V105" i="3"/>
  <c r="W108" i="3"/>
  <c r="AA99" i="3"/>
  <c r="AC109" i="3"/>
  <c r="V115" i="3" l="1"/>
  <c r="V116" i="3" s="1"/>
  <c r="U6" i="6"/>
  <c r="U5" i="6"/>
  <c r="U10" i="6"/>
  <c r="U11" i="6"/>
  <c r="U7" i="6"/>
  <c r="U4" i="6"/>
  <c r="U9" i="6"/>
  <c r="U8" i="6"/>
  <c r="U3" i="6"/>
  <c r="AD113" i="3"/>
  <c r="AD111" i="3"/>
  <c r="AD107" i="3"/>
  <c r="AD114" i="3"/>
  <c r="AD112" i="3"/>
  <c r="AD110" i="3"/>
  <c r="AD106" i="3"/>
  <c r="AB82" i="3"/>
  <c r="AA96" i="3"/>
  <c r="AA98" i="3" s="1"/>
  <c r="AB76" i="3"/>
  <c r="AA101" i="3"/>
  <c r="Z97" i="3"/>
  <c r="Z102" i="3"/>
  <c r="AB88" i="3"/>
  <c r="AB46" i="3"/>
  <c r="AB70" i="3"/>
  <c r="AB64" i="3"/>
  <c r="AB94" i="3"/>
  <c r="AC14" i="3"/>
  <c r="AC60" i="3"/>
  <c r="AC67" i="3"/>
  <c r="AC79" i="3"/>
  <c r="AC90" i="3"/>
  <c r="AC49" i="3"/>
  <c r="AC54" i="3"/>
  <c r="AC84" i="3"/>
  <c r="AC42" i="3"/>
  <c r="AC61" i="3"/>
  <c r="AC68" i="3"/>
  <c r="AC72" i="3"/>
  <c r="AC80" i="3"/>
  <c r="AC91" i="3"/>
  <c r="AC50" i="3"/>
  <c r="AC43" i="3"/>
  <c r="AC55" i="3"/>
  <c r="AC85" i="3"/>
  <c r="AC44" i="3"/>
  <c r="AC66" i="3"/>
  <c r="AC74" i="3"/>
  <c r="AC78" i="3"/>
  <c r="AC48" i="3"/>
  <c r="AC86" i="3"/>
  <c r="AC92" i="3"/>
  <c r="AC56" i="3"/>
  <c r="AC62" i="3"/>
  <c r="AC73" i="3"/>
  <c r="AB52" i="3"/>
  <c r="AB58" i="3"/>
  <c r="AD35" i="3"/>
  <c r="AD33" i="3"/>
  <c r="AD31" i="3"/>
  <c r="AD34" i="3"/>
  <c r="AD32" i="3"/>
  <c r="AE12" i="3"/>
  <c r="AD13" i="3"/>
  <c r="W105" i="3"/>
  <c r="X108" i="3"/>
  <c r="AD109" i="3"/>
  <c r="AB99" i="3"/>
  <c r="W115" i="3" l="1"/>
  <c r="W116" i="3" s="1"/>
  <c r="V6" i="6"/>
  <c r="V3" i="6"/>
  <c r="V4" i="6"/>
  <c r="V7" i="6"/>
  <c r="V5" i="6"/>
  <c r="V9" i="6"/>
  <c r="V10" i="6"/>
  <c r="V11" i="6"/>
  <c r="V8" i="6"/>
  <c r="AC76" i="3"/>
  <c r="AE113" i="3"/>
  <c r="AE111" i="3"/>
  <c r="AE107" i="3"/>
  <c r="AE114" i="3"/>
  <c r="AE112" i="3"/>
  <c r="AE110" i="3"/>
  <c r="AE106" i="3"/>
  <c r="AC82" i="3"/>
  <c r="AA102" i="3"/>
  <c r="AB101" i="3"/>
  <c r="AA97" i="3"/>
  <c r="AC52" i="3"/>
  <c r="AC94" i="3"/>
  <c r="AC88" i="3"/>
  <c r="AB96" i="3"/>
  <c r="AB98" i="3" s="1"/>
  <c r="AC46" i="3"/>
  <c r="AC70" i="3"/>
  <c r="AC58" i="3"/>
  <c r="AC64" i="3"/>
  <c r="AD14" i="3"/>
  <c r="AD49" i="3"/>
  <c r="AD42" i="3"/>
  <c r="AD61" i="3"/>
  <c r="AD68" i="3"/>
  <c r="AD72" i="3"/>
  <c r="AD80" i="3"/>
  <c r="AD91" i="3"/>
  <c r="AD73" i="3"/>
  <c r="AD50" i="3"/>
  <c r="AD54" i="3"/>
  <c r="AD84" i="3"/>
  <c r="AD43" i="3"/>
  <c r="AD62" i="3"/>
  <c r="AD92" i="3"/>
  <c r="AD44" i="3"/>
  <c r="AD66" i="3"/>
  <c r="AD74" i="3"/>
  <c r="AD78" i="3"/>
  <c r="AD48" i="3"/>
  <c r="AD56" i="3"/>
  <c r="AD86" i="3"/>
  <c r="AD85" i="3"/>
  <c r="AD90" i="3"/>
  <c r="AD55" i="3"/>
  <c r="AD60" i="3"/>
  <c r="AD67" i="3"/>
  <c r="AD79" i="3"/>
  <c r="AE35" i="3"/>
  <c r="AE33" i="3"/>
  <c r="AE31" i="3"/>
  <c r="AE34" i="3"/>
  <c r="AE32" i="3"/>
  <c r="AF12" i="3"/>
  <c r="AE13" i="3"/>
  <c r="X105" i="3"/>
  <c r="Y108" i="3"/>
  <c r="AC99" i="3"/>
  <c r="AE109" i="3"/>
  <c r="X115" i="3" l="1"/>
  <c r="X116" i="3" s="1"/>
  <c r="W6" i="6"/>
  <c r="W5" i="6"/>
  <c r="W10" i="6"/>
  <c r="W11" i="6"/>
  <c r="W7" i="6"/>
  <c r="W4" i="6"/>
  <c r="W9" i="6"/>
  <c r="W8" i="6"/>
  <c r="W3" i="6"/>
  <c r="AD64" i="3"/>
  <c r="AF114" i="3"/>
  <c r="AF106" i="3"/>
  <c r="AF113" i="3"/>
  <c r="AF111" i="3"/>
  <c r="AF107" i="3"/>
  <c r="AF112" i="3"/>
  <c r="AF110" i="3"/>
  <c r="AD94" i="3"/>
  <c r="AC101" i="3"/>
  <c r="AB97" i="3"/>
  <c r="AD58" i="3"/>
  <c r="AD70" i="3"/>
  <c r="AB102" i="3"/>
  <c r="AC96" i="3"/>
  <c r="AC98" i="3" s="1"/>
  <c r="AD46" i="3"/>
  <c r="AE14" i="3"/>
  <c r="AE42" i="3"/>
  <c r="AE61" i="3"/>
  <c r="AE68" i="3"/>
  <c r="AE72" i="3"/>
  <c r="AE80" i="3"/>
  <c r="AE91" i="3"/>
  <c r="AE50" i="3"/>
  <c r="AE54" i="3"/>
  <c r="AE84" i="3"/>
  <c r="AE44" i="3"/>
  <c r="AE43" i="3"/>
  <c r="AE62" i="3"/>
  <c r="AE73" i="3"/>
  <c r="AE92" i="3"/>
  <c r="AE55" i="3"/>
  <c r="AE85" i="3"/>
  <c r="AE48" i="3"/>
  <c r="AE56" i="3"/>
  <c r="AE86" i="3"/>
  <c r="AE60" i="3"/>
  <c r="AE67" i="3"/>
  <c r="AE79" i="3"/>
  <c r="AE90" i="3"/>
  <c r="AE49" i="3"/>
  <c r="AE66" i="3"/>
  <c r="AE78" i="3"/>
  <c r="AE74" i="3"/>
  <c r="AD52" i="3"/>
  <c r="AD82" i="3"/>
  <c r="AD76" i="3"/>
  <c r="AD88" i="3"/>
  <c r="AF34" i="3"/>
  <c r="AF32" i="3"/>
  <c r="AF31" i="3"/>
  <c r="AF35" i="3"/>
  <c r="AF33" i="3"/>
  <c r="AG12" i="3"/>
  <c r="AF13" i="3"/>
  <c r="Y105" i="3"/>
  <c r="Z108" i="3"/>
  <c r="AD99" i="3"/>
  <c r="AF109" i="3"/>
  <c r="Y115" i="3" l="1"/>
  <c r="Y116" i="3" s="1"/>
  <c r="X6" i="6"/>
  <c r="X5" i="6"/>
  <c r="X9" i="6"/>
  <c r="X7" i="6"/>
  <c r="X4" i="6"/>
  <c r="X10" i="6"/>
  <c r="X11" i="6"/>
  <c r="X8" i="6"/>
  <c r="X3" i="6"/>
  <c r="AG114" i="3"/>
  <c r="AG112" i="3"/>
  <c r="AG110" i="3"/>
  <c r="AG106" i="3"/>
  <c r="AG113" i="3"/>
  <c r="AG111" i="3"/>
  <c r="AG107" i="3"/>
  <c r="AE88" i="3"/>
  <c r="AD101" i="3"/>
  <c r="AC97" i="3"/>
  <c r="AC102" i="3"/>
  <c r="AD96" i="3"/>
  <c r="AD98" i="3" s="1"/>
  <c r="AE64" i="3"/>
  <c r="AE52" i="3"/>
  <c r="AE58" i="3"/>
  <c r="AE76" i="3"/>
  <c r="AE70" i="3"/>
  <c r="AF14" i="3"/>
  <c r="AF50" i="3"/>
  <c r="AF54" i="3"/>
  <c r="AF84" i="3"/>
  <c r="AF44" i="3"/>
  <c r="AF48" i="3"/>
  <c r="AF43" i="3"/>
  <c r="AF62" i="3"/>
  <c r="AF73" i="3"/>
  <c r="AF92" i="3"/>
  <c r="AF66" i="3"/>
  <c r="AF78" i="3"/>
  <c r="AF55" i="3"/>
  <c r="AF85" i="3"/>
  <c r="AF74" i="3"/>
  <c r="AF60" i="3"/>
  <c r="AF67" i="3"/>
  <c r="AF79" i="3"/>
  <c r="AF90" i="3"/>
  <c r="AF49" i="3"/>
  <c r="AF86" i="3"/>
  <c r="AF91" i="3"/>
  <c r="AF42" i="3"/>
  <c r="AF56" i="3"/>
  <c r="AF61" i="3"/>
  <c r="AF68" i="3"/>
  <c r="AF72" i="3"/>
  <c r="AF80" i="3"/>
  <c r="AE82" i="3"/>
  <c r="AE94" i="3"/>
  <c r="AE46" i="3"/>
  <c r="AG34" i="3"/>
  <c r="AG32" i="3"/>
  <c r="AG35" i="3"/>
  <c r="AG33" i="3"/>
  <c r="AG31" i="3"/>
  <c r="AH12" i="3"/>
  <c r="AG13" i="3"/>
  <c r="Z105" i="3"/>
  <c r="AG109" i="3"/>
  <c r="AA108" i="3"/>
  <c r="AE99" i="3"/>
  <c r="Z115" i="3" l="1"/>
  <c r="Z116" i="3" s="1"/>
  <c r="Y6" i="6"/>
  <c r="G6" i="7" s="1"/>
  <c r="Y5" i="6"/>
  <c r="G5" i="7" s="1"/>
  <c r="Y7" i="6"/>
  <c r="G7" i="7" s="1"/>
  <c r="Y4" i="6"/>
  <c r="G4" i="7" s="1"/>
  <c r="Y9" i="6"/>
  <c r="G9" i="7" s="1"/>
  <c r="Y8" i="6"/>
  <c r="G8" i="7" s="1"/>
  <c r="Y3" i="6"/>
  <c r="G3" i="7" s="1"/>
  <c r="Y10" i="6"/>
  <c r="G10" i="7" s="1"/>
  <c r="Y11" i="6"/>
  <c r="G11" i="7" s="1"/>
  <c r="AH114" i="3"/>
  <c r="AH112" i="3"/>
  <c r="AH110" i="3"/>
  <c r="AH106" i="3"/>
  <c r="AH113" i="3"/>
  <c r="AH111" i="3"/>
  <c r="AH107" i="3"/>
  <c r="AF70" i="3"/>
  <c r="AE101" i="3"/>
  <c r="AD97" i="3"/>
  <c r="AF82" i="3"/>
  <c r="AF52" i="3"/>
  <c r="AD102" i="3"/>
  <c r="AE96" i="3"/>
  <c r="AE98" i="3" s="1"/>
  <c r="AF64" i="3"/>
  <c r="AF76" i="3"/>
  <c r="AF88" i="3"/>
  <c r="AF94" i="3"/>
  <c r="AF46" i="3"/>
  <c r="AG14" i="3"/>
  <c r="AG43" i="3"/>
  <c r="AG62" i="3"/>
  <c r="AG73" i="3"/>
  <c r="AG92" i="3"/>
  <c r="AG48" i="3"/>
  <c r="AG56" i="3"/>
  <c r="AG86" i="3"/>
  <c r="AG55" i="3"/>
  <c r="AG85" i="3"/>
  <c r="AG44" i="3"/>
  <c r="AG66" i="3"/>
  <c r="AG74" i="3"/>
  <c r="AG78" i="3"/>
  <c r="AG49" i="3"/>
  <c r="AG42" i="3"/>
  <c r="AG61" i="3"/>
  <c r="AG68" i="3"/>
  <c r="AG72" i="3"/>
  <c r="AG80" i="3"/>
  <c r="AG91" i="3"/>
  <c r="AG94" i="3" s="1"/>
  <c r="AG54" i="3"/>
  <c r="AG60" i="3"/>
  <c r="AG84" i="3"/>
  <c r="AG90" i="3"/>
  <c r="AG50" i="3"/>
  <c r="AG67" i="3"/>
  <c r="AG79" i="3"/>
  <c r="AF58" i="3"/>
  <c r="AH34" i="3"/>
  <c r="AH32" i="3"/>
  <c r="AH35" i="3"/>
  <c r="AH33" i="3"/>
  <c r="AH31" i="3"/>
  <c r="AI12" i="3"/>
  <c r="AH13" i="3"/>
  <c r="AA105" i="3"/>
  <c r="AH109" i="3"/>
  <c r="AB108" i="3"/>
  <c r="AF99" i="3"/>
  <c r="AA115" i="3" l="1"/>
  <c r="AA116" i="3" s="1"/>
  <c r="Z6" i="6"/>
  <c r="Z3" i="6"/>
  <c r="Z7" i="6"/>
  <c r="Z5" i="6"/>
  <c r="Z9" i="6"/>
  <c r="Z8" i="6"/>
  <c r="Z4" i="6"/>
  <c r="Z10" i="6"/>
  <c r="Z11" i="6"/>
  <c r="AI114" i="3"/>
  <c r="AI112" i="3"/>
  <c r="AI110" i="3"/>
  <c r="AI106" i="3"/>
  <c r="AI113" i="3"/>
  <c r="AI111" i="3"/>
  <c r="AI107" i="3"/>
  <c r="AF101" i="3"/>
  <c r="AE97" i="3"/>
  <c r="AE102" i="3"/>
  <c r="AG52" i="3"/>
  <c r="AG88" i="3"/>
  <c r="AG64" i="3"/>
  <c r="AG46" i="3"/>
  <c r="AF96" i="3"/>
  <c r="AF98" i="3" s="1"/>
  <c r="AG70" i="3"/>
  <c r="AG76" i="3"/>
  <c r="AG82" i="3"/>
  <c r="AH14" i="3"/>
  <c r="AH55" i="3"/>
  <c r="AH85" i="3"/>
  <c r="AH67" i="3"/>
  <c r="AH49" i="3"/>
  <c r="AH44" i="3"/>
  <c r="AH66" i="3"/>
  <c r="AH74" i="3"/>
  <c r="AH78" i="3"/>
  <c r="AH60" i="3"/>
  <c r="AH79" i="3"/>
  <c r="AH90" i="3"/>
  <c r="AH48" i="3"/>
  <c r="AH56" i="3"/>
  <c r="AH86" i="3"/>
  <c r="AH42" i="3"/>
  <c r="AH61" i="3"/>
  <c r="AH68" i="3"/>
  <c r="AH72" i="3"/>
  <c r="AH80" i="3"/>
  <c r="AH91" i="3"/>
  <c r="AH50" i="3"/>
  <c r="AH54" i="3"/>
  <c r="AH84" i="3"/>
  <c r="AH43" i="3"/>
  <c r="AH92" i="3"/>
  <c r="AH62" i="3"/>
  <c r="AH73" i="3"/>
  <c r="AG58" i="3"/>
  <c r="AI34" i="3"/>
  <c r="AI32" i="3"/>
  <c r="AI35" i="3"/>
  <c r="AI33" i="3"/>
  <c r="AI31" i="3"/>
  <c r="AJ12" i="3"/>
  <c r="AI13" i="3"/>
  <c r="AB105" i="3"/>
  <c r="AC108" i="3"/>
  <c r="AI109" i="3"/>
  <c r="AG99" i="3"/>
  <c r="AB115" i="3" l="1"/>
  <c r="AB116" i="3" s="1"/>
  <c r="AA6" i="6"/>
  <c r="AA5" i="6"/>
  <c r="AA7" i="6"/>
  <c r="AA4" i="6"/>
  <c r="AA9" i="6"/>
  <c r="AA8" i="6"/>
  <c r="AA3" i="6"/>
  <c r="AA10" i="6"/>
  <c r="AA11" i="6"/>
  <c r="AJ110" i="3"/>
  <c r="AJ113" i="3"/>
  <c r="AJ114" i="3"/>
  <c r="AJ112" i="3"/>
  <c r="AJ106" i="3"/>
  <c r="AJ111" i="3"/>
  <c r="AJ107" i="3"/>
  <c r="AG101" i="3"/>
  <c r="AF97" i="3"/>
  <c r="AF102" i="3"/>
  <c r="AG96" i="3"/>
  <c r="AG98" i="3" s="1"/>
  <c r="AH52" i="3"/>
  <c r="AH46" i="3"/>
  <c r="AH70" i="3"/>
  <c r="AH58" i="3"/>
  <c r="AH82" i="3"/>
  <c r="AH88" i="3"/>
  <c r="AI14" i="3"/>
  <c r="AI44" i="3"/>
  <c r="AI66" i="3"/>
  <c r="AI74" i="3"/>
  <c r="AI78" i="3"/>
  <c r="AI48" i="3"/>
  <c r="AI56" i="3"/>
  <c r="AI86" i="3"/>
  <c r="AI60" i="3"/>
  <c r="AI67" i="3"/>
  <c r="AI79" i="3"/>
  <c r="AI90" i="3"/>
  <c r="AI49" i="3"/>
  <c r="AI42" i="3"/>
  <c r="AI50" i="3"/>
  <c r="AI54" i="3"/>
  <c r="AI84" i="3"/>
  <c r="AI43" i="3"/>
  <c r="AI62" i="3"/>
  <c r="AI73" i="3"/>
  <c r="AI76" i="3" s="1"/>
  <c r="AI92" i="3"/>
  <c r="AI55" i="3"/>
  <c r="AI58" i="3" s="1"/>
  <c r="AI61" i="3"/>
  <c r="AI85" i="3"/>
  <c r="AI88" i="3" s="1"/>
  <c r="AI68" i="3"/>
  <c r="AI72" i="3"/>
  <c r="AI80" i="3"/>
  <c r="AI82" i="3" s="1"/>
  <c r="AI91" i="3"/>
  <c r="AH76" i="3"/>
  <c r="AH94" i="3"/>
  <c r="AH64" i="3"/>
  <c r="AJ35" i="3"/>
  <c r="AJ33" i="3"/>
  <c r="AJ31" i="3"/>
  <c r="AJ34" i="3"/>
  <c r="AJ32" i="3"/>
  <c r="AK12" i="3"/>
  <c r="AJ13" i="3"/>
  <c r="AC105" i="3"/>
  <c r="AH99" i="3"/>
  <c r="AJ109" i="3"/>
  <c r="AD108" i="3"/>
  <c r="AC115" i="3" l="1"/>
  <c r="AC116" i="3" s="1"/>
  <c r="AB9" i="6"/>
  <c r="AB8" i="6"/>
  <c r="AB3" i="6"/>
  <c r="AB10" i="6"/>
  <c r="AB11" i="6"/>
  <c r="AB6" i="6"/>
  <c r="AB5" i="6"/>
  <c r="AB7" i="6"/>
  <c r="AB4" i="6"/>
  <c r="AK113" i="3"/>
  <c r="AK111" i="3"/>
  <c r="AK107" i="3"/>
  <c r="AK110" i="3"/>
  <c r="AK106" i="3"/>
  <c r="AK114" i="3"/>
  <c r="AK112" i="3"/>
  <c r="AH101" i="3"/>
  <c r="AG97" i="3"/>
  <c r="AG102" i="3"/>
  <c r="AH96" i="3"/>
  <c r="AH98" i="3" s="1"/>
  <c r="AJ14" i="3"/>
  <c r="AJ48" i="3"/>
  <c r="AJ56" i="3"/>
  <c r="AJ86" i="3"/>
  <c r="AJ60" i="3"/>
  <c r="AJ67" i="3"/>
  <c r="AJ79" i="3"/>
  <c r="AJ90" i="3"/>
  <c r="AJ42" i="3"/>
  <c r="AJ72" i="3"/>
  <c r="AJ49" i="3"/>
  <c r="AJ61" i="3"/>
  <c r="AJ68" i="3"/>
  <c r="AJ80" i="3"/>
  <c r="AJ91" i="3"/>
  <c r="AJ50" i="3"/>
  <c r="AJ43" i="3"/>
  <c r="AJ62" i="3"/>
  <c r="AJ73" i="3"/>
  <c r="AJ92" i="3"/>
  <c r="AJ55" i="3"/>
  <c r="AJ85" i="3"/>
  <c r="AJ44" i="3"/>
  <c r="AJ66" i="3"/>
  <c r="AJ54" i="3"/>
  <c r="AJ78" i="3"/>
  <c r="AJ74" i="3"/>
  <c r="AJ84" i="3"/>
  <c r="AI70" i="3"/>
  <c r="AI94" i="3"/>
  <c r="AI46" i="3"/>
  <c r="AI64" i="3"/>
  <c r="AI52" i="3"/>
  <c r="AK35" i="3"/>
  <c r="AK33" i="3"/>
  <c r="AK31" i="3"/>
  <c r="AK34" i="3"/>
  <c r="AK32" i="3"/>
  <c r="AK13" i="3"/>
  <c r="AD105" i="3"/>
  <c r="AE108" i="3"/>
  <c r="AJ108" i="3"/>
  <c r="AK109" i="3"/>
  <c r="AI99" i="3"/>
  <c r="AD115" i="3" l="1"/>
  <c r="AD116" i="3" s="1"/>
  <c r="AC6" i="6"/>
  <c r="AC5" i="6"/>
  <c r="AC7" i="6"/>
  <c r="AC4" i="6"/>
  <c r="AC9" i="6"/>
  <c r="AC8" i="6"/>
  <c r="AC3" i="6"/>
  <c r="AC10" i="6"/>
  <c r="AC11" i="6"/>
  <c r="AJ76" i="3"/>
  <c r="AJ82" i="3"/>
  <c r="AJ64" i="3"/>
  <c r="AI101" i="3"/>
  <c r="AH97" i="3"/>
  <c r="AH102" i="3"/>
  <c r="AJ46" i="3"/>
  <c r="AI96" i="3"/>
  <c r="AI98" i="3" s="1"/>
  <c r="AJ52" i="3"/>
  <c r="AJ70" i="3"/>
  <c r="AK14" i="3"/>
  <c r="AK60" i="3"/>
  <c r="AK67" i="3"/>
  <c r="AK79" i="3"/>
  <c r="AK90" i="3"/>
  <c r="AK49" i="3"/>
  <c r="AK50" i="3"/>
  <c r="AK43" i="3"/>
  <c r="AK42" i="3"/>
  <c r="AK61" i="3"/>
  <c r="AK68" i="3"/>
  <c r="AK72" i="3"/>
  <c r="AK80" i="3"/>
  <c r="AK91" i="3"/>
  <c r="AK54" i="3"/>
  <c r="AK84" i="3"/>
  <c r="AK55" i="3"/>
  <c r="AK85" i="3"/>
  <c r="AK44" i="3"/>
  <c r="AK66" i="3"/>
  <c r="AK74" i="3"/>
  <c r="AK78" i="3"/>
  <c r="AK48" i="3"/>
  <c r="AK56" i="3"/>
  <c r="AK62" i="3"/>
  <c r="AK92" i="3"/>
  <c r="AK73" i="3"/>
  <c r="AK86" i="3"/>
  <c r="AJ94" i="3"/>
  <c r="AJ58" i="3"/>
  <c r="AJ88" i="3"/>
  <c r="C8" i="3"/>
  <c r="C5" i="3" s="1"/>
  <c r="AE105" i="3"/>
  <c r="AK108" i="3"/>
  <c r="AF108" i="3"/>
  <c r="AJ99" i="3"/>
  <c r="AK64" i="3" l="1"/>
  <c r="AE115" i="3"/>
  <c r="AE116" i="3" s="1"/>
  <c r="AD6" i="6"/>
  <c r="AD3" i="6"/>
  <c r="AD7" i="6"/>
  <c r="AD5" i="6"/>
  <c r="AD9" i="6"/>
  <c r="AD8" i="6"/>
  <c r="AD4" i="6"/>
  <c r="AD10" i="6"/>
  <c r="AD11" i="6"/>
  <c r="AK52" i="3"/>
  <c r="AJ101" i="3"/>
  <c r="AI97" i="3"/>
  <c r="AK76" i="3"/>
  <c r="AK58" i="3"/>
  <c r="AI102" i="3"/>
  <c r="AK88" i="3"/>
  <c r="AK94" i="3"/>
  <c r="AK82" i="3"/>
  <c r="AJ96" i="3"/>
  <c r="AJ98" i="3" s="1"/>
  <c r="AK46" i="3"/>
  <c r="AK70" i="3"/>
  <c r="C6" i="3"/>
  <c r="C7" i="3" s="1"/>
  <c r="P21" i="3"/>
  <c r="K21" i="3"/>
  <c r="F21" i="3"/>
  <c r="I21" i="3"/>
  <c r="N21" i="3"/>
  <c r="G21" i="3"/>
  <c r="M21" i="3"/>
  <c r="E21" i="3"/>
  <c r="J21" i="3"/>
  <c r="H21" i="3"/>
  <c r="I5" i="3"/>
  <c r="J5" i="3"/>
  <c r="H5" i="3"/>
  <c r="K5" i="3"/>
  <c r="D5" i="3"/>
  <c r="I18" i="3" s="1"/>
  <c r="E5" i="3"/>
  <c r="F5" i="3"/>
  <c r="G5" i="3"/>
  <c r="AF105" i="3"/>
  <c r="AI105" i="3"/>
  <c r="AG108" i="3"/>
  <c r="AK99" i="3"/>
  <c r="AF115" i="3" l="1"/>
  <c r="AF116" i="3" s="1"/>
  <c r="AE6" i="6"/>
  <c r="AE5" i="6"/>
  <c r="AE7" i="6"/>
  <c r="AE4" i="6"/>
  <c r="AE9" i="6"/>
  <c r="AE8" i="6"/>
  <c r="AE3" i="6"/>
  <c r="AE10" i="6"/>
  <c r="AE11" i="6"/>
  <c r="AK101" i="3"/>
  <c r="AJ102" i="3"/>
  <c r="AJ97" i="3"/>
  <c r="AK96" i="3"/>
  <c r="AK98" i="3" s="1"/>
  <c r="F18" i="3"/>
  <c r="N18" i="3"/>
  <c r="C18" i="3"/>
  <c r="C15" i="3" s="1"/>
  <c r="M18" i="3"/>
  <c r="E18" i="3"/>
  <c r="J18" i="3"/>
  <c r="L18" i="3"/>
  <c r="G18" i="3"/>
  <c r="D18" i="3"/>
  <c r="H18" i="3"/>
  <c r="AD18" i="3"/>
  <c r="AE18" i="3"/>
  <c r="AH18" i="3"/>
  <c r="AF18" i="3"/>
  <c r="AG18" i="3"/>
  <c r="AI18" i="3"/>
  <c r="AA18" i="3"/>
  <c r="AJ18" i="3"/>
  <c r="AB18" i="3"/>
  <c r="AK18" i="3"/>
  <c r="AC18" i="3"/>
  <c r="V18" i="3"/>
  <c r="Q18" i="3"/>
  <c r="Z18" i="3"/>
  <c r="W18" i="3"/>
  <c r="O18" i="3"/>
  <c r="Y18" i="3"/>
  <c r="X18" i="3"/>
  <c r="P18" i="3"/>
  <c r="R18" i="3"/>
  <c r="S18" i="3"/>
  <c r="T18" i="3"/>
  <c r="U18" i="3"/>
  <c r="K18" i="3"/>
  <c r="C17" i="3"/>
  <c r="D17" i="3"/>
  <c r="L17" i="3"/>
  <c r="K17" i="3"/>
  <c r="AD17" i="3"/>
  <c r="AC17" i="3"/>
  <c r="AK17" i="3"/>
  <c r="AB17" i="3"/>
  <c r="AJ17" i="3"/>
  <c r="AA17" i="3"/>
  <c r="AI17" i="3"/>
  <c r="AH17" i="3"/>
  <c r="AG17" i="3"/>
  <c r="AF17" i="3"/>
  <c r="AE17" i="3"/>
  <c r="J17" i="3"/>
  <c r="V17" i="3"/>
  <c r="U17" i="3"/>
  <c r="T17" i="3"/>
  <c r="S17" i="3"/>
  <c r="R17" i="3"/>
  <c r="Z17" i="3"/>
  <c r="Q17" i="3"/>
  <c r="Y17" i="3"/>
  <c r="P17" i="3"/>
  <c r="X17" i="3"/>
  <c r="O17" i="3"/>
  <c r="W17" i="3"/>
  <c r="N17" i="3"/>
  <c r="E17" i="3"/>
  <c r="M17" i="3"/>
  <c r="F17" i="3"/>
  <c r="H17" i="3"/>
  <c r="G17" i="3"/>
  <c r="I17" i="3"/>
  <c r="D6" i="3"/>
  <c r="D7" i="3" s="1"/>
  <c r="Q21" i="3"/>
  <c r="R21" i="3"/>
  <c r="S21" i="3"/>
  <c r="T21" i="3"/>
  <c r="U21" i="3"/>
  <c r="V21" i="3"/>
  <c r="W21" i="3"/>
  <c r="X21" i="3"/>
  <c r="Y21" i="3"/>
  <c r="Z21" i="3"/>
  <c r="AA21" i="3"/>
  <c r="AB21" i="3"/>
  <c r="O21" i="3"/>
  <c r="L21" i="3"/>
  <c r="W27" i="3"/>
  <c r="AA28" i="3"/>
  <c r="AA27" i="3"/>
  <c r="AE28" i="3"/>
  <c r="AE27" i="3"/>
  <c r="AI28" i="3"/>
  <c r="AG105" i="3"/>
  <c r="AJ105" i="3"/>
  <c r="E20" i="3"/>
  <c r="AK105" i="3"/>
  <c r="AH108" i="3"/>
  <c r="AG115" i="3" l="1"/>
  <c r="AG116" i="3" s="1"/>
  <c r="AF6" i="6"/>
  <c r="AF5" i="6"/>
  <c r="AF7" i="6"/>
  <c r="AF4" i="6"/>
  <c r="AF9" i="6"/>
  <c r="AF8" i="6"/>
  <c r="AF3" i="6"/>
  <c r="AF10" i="6"/>
  <c r="AF11" i="6"/>
  <c r="AK102" i="3"/>
  <c r="AK115" i="3"/>
  <c r="AJ115" i="3"/>
  <c r="AJ116" i="3" s="1"/>
  <c r="AK97" i="3"/>
  <c r="D15" i="3"/>
  <c r="D16" i="3" s="1"/>
  <c r="D19" i="3" s="1"/>
  <c r="C16" i="3"/>
  <c r="C19" i="3" s="1"/>
  <c r="E22" i="3"/>
  <c r="E6" i="3"/>
  <c r="F6" i="3" s="1"/>
  <c r="F7" i="3" s="1"/>
  <c r="AC21" i="3"/>
  <c r="AD21" i="3"/>
  <c r="AE21" i="3"/>
  <c r="AF21" i="3"/>
  <c r="AG21" i="3"/>
  <c r="AH21" i="3"/>
  <c r="AI21" i="3"/>
  <c r="AJ21" i="3"/>
  <c r="AK21" i="3"/>
  <c r="AG27" i="3"/>
  <c r="AK28" i="3"/>
  <c r="X27" i="3"/>
  <c r="AB28" i="3"/>
  <c r="AI27" i="3"/>
  <c r="AF27" i="3"/>
  <c r="AJ28" i="3"/>
  <c r="AB27" i="3"/>
  <c r="AF28" i="3"/>
  <c r="Z27" i="3"/>
  <c r="AD28" i="3"/>
  <c r="AH27" i="3"/>
  <c r="AG28" i="3"/>
  <c r="AC27" i="3"/>
  <c r="Y27" i="3"/>
  <c r="AC28" i="3"/>
  <c r="AD27" i="3"/>
  <c r="AH28" i="3"/>
  <c r="AH105" i="3"/>
  <c r="AI108" i="3"/>
  <c r="F20" i="3"/>
  <c r="AI115" i="3" l="1"/>
  <c r="AI116" i="3" s="1"/>
  <c r="AH115" i="3"/>
  <c r="AH116" i="3" s="1"/>
  <c r="AG6" i="6"/>
  <c r="AG5" i="6"/>
  <c r="AG7" i="6"/>
  <c r="AG4" i="6"/>
  <c r="AG9" i="6"/>
  <c r="AG8" i="6"/>
  <c r="AG3" i="6"/>
  <c r="AG10" i="6"/>
  <c r="AG11" i="6"/>
  <c r="AJ9" i="6"/>
  <c r="AJ10" i="6"/>
  <c r="AJ6" i="6"/>
  <c r="AJ7" i="6"/>
  <c r="AJ8" i="6"/>
  <c r="AJ11" i="6"/>
  <c r="AJ4" i="6"/>
  <c r="AJ5" i="6"/>
  <c r="AJ3" i="6"/>
  <c r="AK116" i="3"/>
  <c r="F22" i="3"/>
  <c r="E15" i="3"/>
  <c r="E7" i="3"/>
  <c r="G6" i="3"/>
  <c r="H6" i="3" s="1"/>
  <c r="AK27" i="3"/>
  <c r="AJ27" i="3"/>
  <c r="G20" i="3"/>
  <c r="AH6" i="6" l="1"/>
  <c r="AH5" i="6"/>
  <c r="AH7" i="6"/>
  <c r="AH4" i="6"/>
  <c r="AH9" i="6"/>
  <c r="AH8" i="6"/>
  <c r="AH3" i="6"/>
  <c r="AH10" i="6"/>
  <c r="AH11" i="6"/>
  <c r="AI6" i="6"/>
  <c r="AI5" i="6"/>
  <c r="AI7" i="6"/>
  <c r="AI4" i="6"/>
  <c r="AI9" i="6"/>
  <c r="AI8" i="6"/>
  <c r="AI3" i="6"/>
  <c r="AI10" i="6"/>
  <c r="AI11" i="6"/>
  <c r="AK9" i="6"/>
  <c r="AK10" i="6"/>
  <c r="AK6" i="6"/>
  <c r="AK7" i="6"/>
  <c r="AK8" i="6"/>
  <c r="AK11" i="6"/>
  <c r="AK5" i="6"/>
  <c r="AK4" i="6"/>
  <c r="AK3" i="6"/>
  <c r="G22" i="3"/>
  <c r="F15" i="3"/>
  <c r="G15" i="3" s="1"/>
  <c r="E16" i="3"/>
  <c r="E19" i="3" s="1"/>
  <c r="G7" i="3"/>
  <c r="I6" i="3"/>
  <c r="H7" i="3"/>
  <c r="H20" i="3"/>
  <c r="H8" i="7" l="1"/>
  <c r="H6" i="7"/>
  <c r="H9" i="7"/>
  <c r="H3" i="7"/>
  <c r="H4" i="7"/>
  <c r="H11" i="7"/>
  <c r="H10" i="7"/>
  <c r="H7" i="7"/>
  <c r="H5" i="7"/>
  <c r="H22" i="3"/>
  <c r="F16" i="3"/>
  <c r="F19" i="3" s="1"/>
  <c r="G16" i="3"/>
  <c r="G19" i="3" s="1"/>
  <c r="H15" i="3"/>
  <c r="I7" i="3"/>
  <c r="J6" i="3"/>
  <c r="I20" i="3"/>
  <c r="I22" i="3" l="1"/>
  <c r="I15" i="3"/>
  <c r="H16" i="3"/>
  <c r="H19" i="3" s="1"/>
  <c r="J7" i="3"/>
  <c r="K6" i="3"/>
  <c r="K7" i="3" s="1"/>
  <c r="J20" i="3"/>
  <c r="J22" i="3" l="1"/>
  <c r="J15" i="3"/>
  <c r="I16" i="3"/>
  <c r="I19" i="3" s="1"/>
  <c r="B23" i="3"/>
  <c r="B37" i="3" s="1"/>
  <c r="K20" i="3"/>
  <c r="L20" i="3"/>
  <c r="K22" i="3" l="1"/>
  <c r="B9" i="2"/>
  <c r="B10" i="2"/>
  <c r="B6" i="2"/>
  <c r="B7" i="2"/>
  <c r="B8" i="2"/>
  <c r="B11" i="2"/>
  <c r="B3" i="2"/>
  <c r="B5" i="2"/>
  <c r="B4" i="2"/>
  <c r="L22" i="3"/>
  <c r="K15" i="3"/>
  <c r="J16" i="3"/>
  <c r="J19" i="3" s="1"/>
  <c r="J23" i="3" s="1"/>
  <c r="H23" i="3"/>
  <c r="I23" i="3"/>
  <c r="D23" i="3"/>
  <c r="E23" i="3"/>
  <c r="G23" i="3"/>
  <c r="C23" i="3"/>
  <c r="F23" i="3"/>
  <c r="L27" i="3"/>
  <c r="P28" i="3"/>
  <c r="V28" i="3"/>
  <c r="R27" i="3"/>
  <c r="S27" i="3"/>
  <c r="W28" i="3"/>
  <c r="T27" i="3"/>
  <c r="X28" i="3"/>
  <c r="O27" i="3"/>
  <c r="S28" i="3"/>
  <c r="V27" i="3"/>
  <c r="Z28" i="3"/>
  <c r="Q28" i="3"/>
  <c r="M27" i="3"/>
  <c r="K27" i="3"/>
  <c r="O28" i="3"/>
  <c r="Y28" i="3"/>
  <c r="U27" i="3"/>
  <c r="U28" i="3"/>
  <c r="Q27" i="3"/>
  <c r="P27" i="3"/>
  <c r="T28" i="3"/>
  <c r="N27" i="3"/>
  <c r="R28" i="3"/>
  <c r="C26" i="3"/>
  <c r="D26" i="3"/>
  <c r="E29" i="3"/>
  <c r="G26" i="3"/>
  <c r="F26" i="3"/>
  <c r="E26" i="3"/>
  <c r="O30" i="3"/>
  <c r="F29" i="3"/>
  <c r="P30" i="3"/>
  <c r="M20" i="3"/>
  <c r="Q30" i="3"/>
  <c r="G29" i="3"/>
  <c r="H29" i="3"/>
  <c r="C115" i="3" l="1"/>
  <c r="C116" i="3" s="1"/>
  <c r="D36" i="3"/>
  <c r="D37" i="3" s="1"/>
  <c r="E36" i="3"/>
  <c r="E37" i="3" s="1"/>
  <c r="C36" i="3"/>
  <c r="C37" i="3" s="1"/>
  <c r="F36" i="3"/>
  <c r="F37" i="3" s="1"/>
  <c r="M22" i="3"/>
  <c r="L15" i="3"/>
  <c r="K16" i="3"/>
  <c r="K19" i="3" s="1"/>
  <c r="K23" i="3" s="1"/>
  <c r="G36" i="3"/>
  <c r="G37" i="3" s="1"/>
  <c r="H26" i="3"/>
  <c r="I29" i="3"/>
  <c r="R30" i="3"/>
  <c r="N20" i="3"/>
  <c r="H36" i="3" l="1"/>
  <c r="H37" i="3" s="1"/>
  <c r="H9" i="2" s="1"/>
  <c r="E9" i="2"/>
  <c r="E10" i="2"/>
  <c r="G9" i="2"/>
  <c r="G10" i="2"/>
  <c r="F9" i="2"/>
  <c r="F10" i="2"/>
  <c r="C9" i="6"/>
  <c r="F9" i="7" s="1"/>
  <c r="C10" i="6"/>
  <c r="F10" i="7" s="1"/>
  <c r="D9" i="2"/>
  <c r="D10" i="2"/>
  <c r="C9" i="2"/>
  <c r="C10" i="2"/>
  <c r="G6" i="2"/>
  <c r="G7" i="2"/>
  <c r="E6" i="2"/>
  <c r="E7" i="2"/>
  <c r="F6" i="2"/>
  <c r="F7" i="2"/>
  <c r="C6" i="6"/>
  <c r="F6" i="7" s="1"/>
  <c r="C7" i="6"/>
  <c r="F7" i="7" s="1"/>
  <c r="D6" i="2"/>
  <c r="D7" i="2"/>
  <c r="C6" i="2"/>
  <c r="C7" i="2"/>
  <c r="G8" i="2"/>
  <c r="G11" i="2"/>
  <c r="H8" i="2"/>
  <c r="H11" i="2"/>
  <c r="E8" i="2"/>
  <c r="E11" i="2"/>
  <c r="D8" i="2"/>
  <c r="D11" i="2"/>
  <c r="F8" i="2"/>
  <c r="F11" i="2"/>
  <c r="C8" i="6"/>
  <c r="F8" i="7" s="1"/>
  <c r="C11" i="6"/>
  <c r="F11" i="7" s="1"/>
  <c r="C8" i="2"/>
  <c r="C11" i="2"/>
  <c r="C5" i="6"/>
  <c r="C4" i="6"/>
  <c r="C3" i="6"/>
  <c r="F5" i="2"/>
  <c r="F4" i="2"/>
  <c r="F3" i="2"/>
  <c r="H4" i="2"/>
  <c r="H3" i="2"/>
  <c r="C5" i="2"/>
  <c r="C4" i="2"/>
  <c r="C3" i="2"/>
  <c r="E5" i="2"/>
  <c r="E4" i="2"/>
  <c r="E3" i="2"/>
  <c r="G5" i="2"/>
  <c r="G4" i="2"/>
  <c r="G3" i="2"/>
  <c r="D5" i="2"/>
  <c r="D4" i="2"/>
  <c r="D3" i="2"/>
  <c r="N22" i="3"/>
  <c r="M15" i="3"/>
  <c r="L16" i="3"/>
  <c r="L19" i="3" s="1"/>
  <c r="L23" i="3" s="1"/>
  <c r="I26" i="3"/>
  <c r="O20" i="3"/>
  <c r="S30" i="3"/>
  <c r="J29" i="3"/>
  <c r="H5" i="2" l="1"/>
  <c r="H7" i="2"/>
  <c r="H6" i="2"/>
  <c r="H10" i="2"/>
  <c r="I36" i="3"/>
  <c r="I37" i="3" s="1"/>
  <c r="F5" i="7"/>
  <c r="F4" i="7"/>
  <c r="F3" i="7"/>
  <c r="O22" i="3"/>
  <c r="N15" i="3"/>
  <c r="M16" i="3"/>
  <c r="M19" i="3" s="1"/>
  <c r="M23" i="3" s="1"/>
  <c r="J26" i="3"/>
  <c r="T30" i="3"/>
  <c r="P20" i="3"/>
  <c r="K29" i="3"/>
  <c r="J36" i="3" l="1"/>
  <c r="J37" i="3" s="1"/>
  <c r="I7" i="2"/>
  <c r="I11" i="2"/>
  <c r="I3" i="2"/>
  <c r="I9" i="2"/>
  <c r="I10" i="2"/>
  <c r="I5" i="2"/>
  <c r="I6" i="2"/>
  <c r="I8" i="2"/>
  <c r="I4" i="2"/>
  <c r="P22" i="3"/>
  <c r="O15" i="3"/>
  <c r="N16" i="3"/>
  <c r="N19" i="3" s="1"/>
  <c r="N23" i="3" s="1"/>
  <c r="K26" i="3"/>
  <c r="L29" i="3"/>
  <c r="U30" i="3"/>
  <c r="Q20" i="3"/>
  <c r="K36" i="3" l="1"/>
  <c r="K37" i="3" s="1"/>
  <c r="J10" i="2"/>
  <c r="J7" i="2"/>
  <c r="J3" i="2"/>
  <c r="J8" i="2"/>
  <c r="J11" i="2"/>
  <c r="J5" i="2"/>
  <c r="J9" i="2"/>
  <c r="J6" i="2"/>
  <c r="J4" i="2"/>
  <c r="Q22" i="3"/>
  <c r="P15" i="3"/>
  <c r="O16" i="3"/>
  <c r="O19" i="3" s="1"/>
  <c r="O23" i="3" s="1"/>
  <c r="L26" i="3"/>
  <c r="R20" i="3"/>
  <c r="M29" i="3"/>
  <c r="V30" i="3"/>
  <c r="L36" i="3" l="1"/>
  <c r="L37" i="3" s="1"/>
  <c r="K7" i="2"/>
  <c r="K4" i="2"/>
  <c r="K9" i="2"/>
  <c r="K8" i="2"/>
  <c r="K3" i="2"/>
  <c r="K10" i="2"/>
  <c r="K11" i="2"/>
  <c r="K6" i="2"/>
  <c r="K5" i="2"/>
  <c r="R22" i="3"/>
  <c r="Q15" i="3"/>
  <c r="P16" i="3"/>
  <c r="P19" i="3" s="1"/>
  <c r="P23" i="3" s="1"/>
  <c r="M26" i="3"/>
  <c r="W30" i="3"/>
  <c r="S20" i="3"/>
  <c r="N29" i="3"/>
  <c r="M36" i="3" l="1"/>
  <c r="M37" i="3" s="1"/>
  <c r="L6" i="2"/>
  <c r="L5" i="2"/>
  <c r="L7" i="2"/>
  <c r="L4" i="2"/>
  <c r="L9" i="2"/>
  <c r="L8" i="2"/>
  <c r="L3" i="2"/>
  <c r="L10" i="2"/>
  <c r="L11" i="2"/>
  <c r="S22" i="3"/>
  <c r="R15" i="3"/>
  <c r="Q16" i="3"/>
  <c r="Q19" i="3" s="1"/>
  <c r="Q23" i="3" s="1"/>
  <c r="N26" i="3"/>
  <c r="X30" i="3"/>
  <c r="T20" i="3"/>
  <c r="O29" i="3"/>
  <c r="N36" i="3" l="1"/>
  <c r="N37" i="3" s="1"/>
  <c r="M6" i="2"/>
  <c r="B6" i="7" s="1"/>
  <c r="M5" i="2"/>
  <c r="B5" i="7" s="1"/>
  <c r="M7" i="2"/>
  <c r="B7" i="7" s="1"/>
  <c r="M4" i="2"/>
  <c r="B4" i="7" s="1"/>
  <c r="M9" i="2"/>
  <c r="B9" i="7" s="1"/>
  <c r="M8" i="2"/>
  <c r="B8" i="7" s="1"/>
  <c r="M3" i="2"/>
  <c r="B3" i="7" s="1"/>
  <c r="M10" i="2"/>
  <c r="B10" i="7" s="1"/>
  <c r="M11" i="2"/>
  <c r="B11" i="7" s="1"/>
  <c r="T22" i="3"/>
  <c r="S15" i="3"/>
  <c r="R16" i="3"/>
  <c r="R19" i="3" s="1"/>
  <c r="R23" i="3" s="1"/>
  <c r="O26" i="3"/>
  <c r="U20" i="3"/>
  <c r="P29" i="3"/>
  <c r="Y30" i="3"/>
  <c r="O36" i="3" l="1"/>
  <c r="O37" i="3" s="1"/>
  <c r="N6" i="2"/>
  <c r="N5" i="2"/>
  <c r="N3" i="2"/>
  <c r="N7" i="2"/>
  <c r="N4" i="2"/>
  <c r="N9" i="2"/>
  <c r="N8" i="2"/>
  <c r="N10" i="2"/>
  <c r="N11" i="2"/>
  <c r="U22" i="3"/>
  <c r="T15" i="3"/>
  <c r="S16" i="3"/>
  <c r="S19" i="3" s="1"/>
  <c r="S23" i="3" s="1"/>
  <c r="P26" i="3"/>
  <c r="V20" i="3"/>
  <c r="Z30" i="3"/>
  <c r="Q29" i="3"/>
  <c r="P36" i="3" l="1"/>
  <c r="P37" i="3" s="1"/>
  <c r="O5" i="2"/>
  <c r="O10" i="2"/>
  <c r="O11" i="2"/>
  <c r="O6" i="2"/>
  <c r="O7" i="2"/>
  <c r="O4" i="2"/>
  <c r="O9" i="2"/>
  <c r="O8" i="2"/>
  <c r="O3" i="2"/>
  <c r="V22" i="3"/>
  <c r="U15" i="3"/>
  <c r="T16" i="3"/>
  <c r="T19" i="3" s="1"/>
  <c r="T23" i="3" s="1"/>
  <c r="Q26" i="3"/>
  <c r="AA30" i="3"/>
  <c r="W20" i="3"/>
  <c r="R29" i="3"/>
  <c r="Q36" i="3" l="1"/>
  <c r="Q37" i="3" s="1"/>
  <c r="P6" i="2"/>
  <c r="P7" i="2"/>
  <c r="P4" i="2"/>
  <c r="P9" i="2"/>
  <c r="P8" i="2"/>
  <c r="P3" i="2"/>
  <c r="P10" i="2"/>
  <c r="P11" i="2"/>
  <c r="P5" i="2"/>
  <c r="W22" i="3"/>
  <c r="V15" i="3"/>
  <c r="U16" i="3"/>
  <c r="U19" i="3" s="1"/>
  <c r="U23" i="3" s="1"/>
  <c r="R26" i="3"/>
  <c r="AB30" i="3"/>
  <c r="X20" i="3"/>
  <c r="S29" i="3"/>
  <c r="R36" i="3" l="1"/>
  <c r="R37" i="3" s="1"/>
  <c r="Q6" i="2"/>
  <c r="Q5" i="2"/>
  <c r="Q3" i="2"/>
  <c r="Q7" i="2"/>
  <c r="Q4" i="2"/>
  <c r="Q9" i="2"/>
  <c r="Q8" i="2"/>
  <c r="Q10" i="2"/>
  <c r="Q11" i="2"/>
  <c r="X22" i="3"/>
  <c r="W15" i="3"/>
  <c r="V16" i="3"/>
  <c r="V19" i="3" s="1"/>
  <c r="V23" i="3" s="1"/>
  <c r="S26" i="3"/>
  <c r="AC30" i="3"/>
  <c r="Y20" i="3"/>
  <c r="T29" i="3"/>
  <c r="S36" i="3" l="1"/>
  <c r="S37" i="3" s="1"/>
  <c r="R6" i="2"/>
  <c r="R5" i="2"/>
  <c r="R7" i="2"/>
  <c r="R4" i="2"/>
  <c r="R9" i="2"/>
  <c r="R8" i="2"/>
  <c r="R3" i="2"/>
  <c r="R10" i="2"/>
  <c r="R11" i="2"/>
  <c r="Y22" i="3"/>
  <c r="X15" i="3"/>
  <c r="W16" i="3"/>
  <c r="W19" i="3" s="1"/>
  <c r="W23" i="3" s="1"/>
  <c r="T26" i="3"/>
  <c r="U29" i="3"/>
  <c r="AD30" i="3"/>
  <c r="Z20" i="3"/>
  <c r="T36" i="3" l="1"/>
  <c r="T37" i="3" s="1"/>
  <c r="S6" i="2"/>
  <c r="S5" i="2"/>
  <c r="S7" i="2"/>
  <c r="S4" i="2"/>
  <c r="S9" i="2"/>
  <c r="S8" i="2"/>
  <c r="S10" i="2"/>
  <c r="S11" i="2"/>
  <c r="S3" i="2"/>
  <c r="Z22" i="3"/>
  <c r="Y15" i="3"/>
  <c r="X16" i="3"/>
  <c r="X19" i="3" s="1"/>
  <c r="X23" i="3" s="1"/>
  <c r="U26" i="3"/>
  <c r="AE30" i="3"/>
  <c r="AA20" i="3"/>
  <c r="V29" i="3"/>
  <c r="U36" i="3" l="1"/>
  <c r="U37" i="3" s="1"/>
  <c r="T6" i="2"/>
  <c r="T5" i="2"/>
  <c r="T9" i="2"/>
  <c r="T8" i="2"/>
  <c r="T3" i="2"/>
  <c r="T4" i="2"/>
  <c r="T10" i="2"/>
  <c r="T11" i="2"/>
  <c r="T7" i="2"/>
  <c r="AA22" i="3"/>
  <c r="Z15" i="3"/>
  <c r="Y16" i="3"/>
  <c r="Y19" i="3" s="1"/>
  <c r="Y23" i="3" s="1"/>
  <c r="V26" i="3"/>
  <c r="AF30" i="3"/>
  <c r="AB20" i="3"/>
  <c r="W29" i="3"/>
  <c r="V36" i="3" l="1"/>
  <c r="V37" i="3" s="1"/>
  <c r="U6" i="2"/>
  <c r="U5" i="2"/>
  <c r="U7" i="2"/>
  <c r="U3" i="2"/>
  <c r="U9" i="2"/>
  <c r="U10" i="2"/>
  <c r="U11" i="2"/>
  <c r="U4" i="2"/>
  <c r="U8" i="2"/>
  <c r="AB22" i="3"/>
  <c r="AA15" i="3"/>
  <c r="Z16" i="3"/>
  <c r="Z19" i="3" s="1"/>
  <c r="Z23" i="3" s="1"/>
  <c r="W26" i="3"/>
  <c r="AG30" i="3"/>
  <c r="AC20" i="3"/>
  <c r="X29" i="3"/>
  <c r="W36" i="3" l="1"/>
  <c r="W37" i="3" s="1"/>
  <c r="V6" i="2"/>
  <c r="V5" i="2"/>
  <c r="V7" i="2"/>
  <c r="V9" i="2"/>
  <c r="V8" i="2"/>
  <c r="V3" i="2"/>
  <c r="V10" i="2"/>
  <c r="V11" i="2"/>
  <c r="V4" i="2"/>
  <c r="AC22" i="3"/>
  <c r="AB15" i="3"/>
  <c r="AA16" i="3"/>
  <c r="AA19" i="3" s="1"/>
  <c r="AA23" i="3" s="1"/>
  <c r="X26" i="3"/>
  <c r="AH30" i="3"/>
  <c r="AD20" i="3"/>
  <c r="Y29" i="3"/>
  <c r="X36" i="3" l="1"/>
  <c r="X37" i="3" s="1"/>
  <c r="W6" i="2"/>
  <c r="W5" i="2"/>
  <c r="W7" i="2"/>
  <c r="W4" i="2"/>
  <c r="W9" i="2"/>
  <c r="W8" i="2"/>
  <c r="W3" i="2"/>
  <c r="W10" i="2"/>
  <c r="W11" i="2"/>
  <c r="AD22" i="3"/>
  <c r="AC15" i="3"/>
  <c r="AB16" i="3"/>
  <c r="AB19" i="3" s="1"/>
  <c r="AB23" i="3" s="1"/>
  <c r="Y26" i="3"/>
  <c r="Z29" i="3"/>
  <c r="AI30" i="3"/>
  <c r="AE20" i="3"/>
  <c r="Y36" i="3" l="1"/>
  <c r="Y37" i="3" s="1"/>
  <c r="X6" i="2"/>
  <c r="X5" i="2"/>
  <c r="X4" i="2"/>
  <c r="X7" i="2"/>
  <c r="X9" i="2"/>
  <c r="X8" i="2"/>
  <c r="X3" i="2"/>
  <c r="X10" i="2"/>
  <c r="X11" i="2"/>
  <c r="AE22" i="3"/>
  <c r="AD15" i="3"/>
  <c r="AC16" i="3"/>
  <c r="AC19" i="3" s="1"/>
  <c r="AC23" i="3" s="1"/>
  <c r="Z26" i="3"/>
  <c r="AJ30" i="3"/>
  <c r="AF20" i="3"/>
  <c r="AA29" i="3"/>
  <c r="Z36" i="3" l="1"/>
  <c r="Z37" i="3" s="1"/>
  <c r="Y6" i="2"/>
  <c r="C6" i="7" s="1"/>
  <c r="Y5" i="2"/>
  <c r="C5" i="7" s="1"/>
  <c r="Y7" i="2"/>
  <c r="C7" i="7" s="1"/>
  <c r="Y4" i="2"/>
  <c r="C4" i="7" s="1"/>
  <c r="Y9" i="2"/>
  <c r="C9" i="7" s="1"/>
  <c r="Y8" i="2"/>
  <c r="C8" i="7" s="1"/>
  <c r="Y3" i="2"/>
  <c r="C3" i="7" s="1"/>
  <c r="Y10" i="2"/>
  <c r="C10" i="7" s="1"/>
  <c r="Y11" i="2"/>
  <c r="C11" i="7" s="1"/>
  <c r="AF22" i="3"/>
  <c r="AE15" i="3"/>
  <c r="AD16" i="3"/>
  <c r="AD19" i="3" s="1"/>
  <c r="AD23" i="3" s="1"/>
  <c r="AA26" i="3"/>
  <c r="AB29" i="3"/>
  <c r="AK30" i="3"/>
  <c r="AG20" i="3"/>
  <c r="AA36" i="3" l="1"/>
  <c r="AA37" i="3" s="1"/>
  <c r="Z6" i="2"/>
  <c r="Z5" i="2"/>
  <c r="Z7" i="2"/>
  <c r="Z4" i="2"/>
  <c r="Z9" i="2"/>
  <c r="Z8" i="2"/>
  <c r="Z3" i="2"/>
  <c r="Z10" i="2"/>
  <c r="Z11" i="2"/>
  <c r="AG22" i="3"/>
  <c r="AF15" i="3"/>
  <c r="AE16" i="3"/>
  <c r="AE19" i="3" s="1"/>
  <c r="AE23" i="3" s="1"/>
  <c r="AB26" i="3"/>
  <c r="AH20" i="3"/>
  <c r="AC29" i="3"/>
  <c r="AB36" i="3" l="1"/>
  <c r="AB37" i="3" s="1"/>
  <c r="AA4" i="2"/>
  <c r="AA10" i="2"/>
  <c r="AA11" i="2"/>
  <c r="AA6" i="2"/>
  <c r="AA5" i="2"/>
  <c r="AA7" i="2"/>
  <c r="AA9" i="2"/>
  <c r="AA8" i="2"/>
  <c r="AA3" i="2"/>
  <c r="AH22" i="3"/>
  <c r="AG15" i="3"/>
  <c r="AF16" i="3"/>
  <c r="AF19" i="3" s="1"/>
  <c r="AF23" i="3" s="1"/>
  <c r="AC26" i="3"/>
  <c r="AD29" i="3"/>
  <c r="AI20" i="3"/>
  <c r="AC36" i="3" l="1"/>
  <c r="AC37" i="3" s="1"/>
  <c r="AB10" i="2"/>
  <c r="AB11" i="2"/>
  <c r="AB8" i="2"/>
  <c r="AB6" i="2"/>
  <c r="AB5" i="2"/>
  <c r="AB7" i="2"/>
  <c r="AB4" i="2"/>
  <c r="AB9" i="2"/>
  <c r="AB3" i="2"/>
  <c r="AI22" i="3"/>
  <c r="AH15" i="3"/>
  <c r="AG16" i="3"/>
  <c r="AG19" i="3" s="1"/>
  <c r="AG23" i="3" s="1"/>
  <c r="AD26" i="3"/>
  <c r="AE29" i="3"/>
  <c r="AJ20" i="3"/>
  <c r="AD36" i="3" l="1"/>
  <c r="AD37" i="3" s="1"/>
  <c r="AC6" i="2"/>
  <c r="AC5" i="2"/>
  <c r="AC3" i="2"/>
  <c r="AC7" i="2"/>
  <c r="AC10" i="2"/>
  <c r="AC11" i="2"/>
  <c r="AC4" i="2"/>
  <c r="AC9" i="2"/>
  <c r="AC8" i="2"/>
  <c r="AJ22" i="3"/>
  <c r="AI15" i="3"/>
  <c r="AH16" i="3"/>
  <c r="AH19" i="3" s="1"/>
  <c r="AH23" i="3" s="1"/>
  <c r="AE26" i="3"/>
  <c r="AK20" i="3"/>
  <c r="AJ29" i="3"/>
  <c r="AF29" i="3"/>
  <c r="AE36" i="3" l="1"/>
  <c r="AE37" i="3" s="1"/>
  <c r="AD6" i="2"/>
  <c r="AD5" i="2"/>
  <c r="AD9" i="2"/>
  <c r="AD7" i="2"/>
  <c r="AD4" i="2"/>
  <c r="AD3" i="2"/>
  <c r="AD10" i="2"/>
  <c r="AD11" i="2"/>
  <c r="AD8" i="2"/>
  <c r="AK22" i="3"/>
  <c r="AJ15" i="3"/>
  <c r="AI16" i="3"/>
  <c r="AI19" i="3" s="1"/>
  <c r="AI23" i="3" s="1"/>
  <c r="AF26" i="3"/>
  <c r="AI26" i="3"/>
  <c r="AG29" i="3"/>
  <c r="AK29" i="3"/>
  <c r="AF36" i="3" l="1"/>
  <c r="AF37" i="3" s="1"/>
  <c r="AE6" i="2"/>
  <c r="AE5" i="2"/>
  <c r="AE11" i="2"/>
  <c r="AE7" i="2"/>
  <c r="AE4" i="2"/>
  <c r="AE9" i="2"/>
  <c r="AE8" i="2"/>
  <c r="AE3" i="2"/>
  <c r="AE10" i="2"/>
  <c r="AK15" i="3"/>
  <c r="AK16" i="3" s="1"/>
  <c r="AK19" i="3" s="1"/>
  <c r="AK23" i="3" s="1"/>
  <c r="AJ16" i="3"/>
  <c r="AJ19" i="3" s="1"/>
  <c r="AJ23" i="3" s="1"/>
  <c r="AH26" i="3"/>
  <c r="AG26" i="3"/>
  <c r="AJ26" i="3"/>
  <c r="AK26" i="3"/>
  <c r="AI29" i="3"/>
  <c r="AH29" i="3"/>
  <c r="AG36" i="3" l="1"/>
  <c r="AG37" i="3" s="1"/>
  <c r="AI36" i="3"/>
  <c r="AI37" i="3" s="1"/>
  <c r="AI9" i="2" s="1"/>
  <c r="AH36" i="3"/>
  <c r="AH37" i="3" s="1"/>
  <c r="AF6" i="2"/>
  <c r="AF5" i="2"/>
  <c r="AF9" i="2"/>
  <c r="AF3" i="2"/>
  <c r="AF7" i="2"/>
  <c r="AF4" i="2"/>
  <c r="AF10" i="2"/>
  <c r="AF11" i="2"/>
  <c r="AF8" i="2"/>
  <c r="AK36" i="3"/>
  <c r="AK37" i="3" s="1"/>
  <c r="AJ36" i="3"/>
  <c r="AJ37" i="3" s="1"/>
  <c r="AI11" i="2" l="1"/>
  <c r="AI7" i="2"/>
  <c r="AI10" i="2"/>
  <c r="AI4" i="2"/>
  <c r="AI5" i="2"/>
  <c r="AI6" i="2"/>
  <c r="AI3" i="2"/>
  <c r="AI8" i="2"/>
  <c r="AH6" i="2"/>
  <c r="AH5" i="2"/>
  <c r="AH7" i="2"/>
  <c r="AH4" i="2"/>
  <c r="AH10" i="2"/>
  <c r="AH9" i="2"/>
  <c r="AH8" i="2"/>
  <c r="AH3" i="2"/>
  <c r="AH11" i="2"/>
  <c r="AG6" i="2"/>
  <c r="AG5" i="2"/>
  <c r="AG10" i="2"/>
  <c r="AG7" i="2"/>
  <c r="AG4" i="2"/>
  <c r="AG9" i="2"/>
  <c r="AG8" i="2"/>
  <c r="AG3" i="2"/>
  <c r="AG11" i="2"/>
  <c r="AJ9" i="2"/>
  <c r="AJ10" i="2"/>
  <c r="AK9" i="2"/>
  <c r="AK10" i="2"/>
  <c r="AK6" i="2"/>
  <c r="AK7" i="2"/>
  <c r="AJ6" i="2"/>
  <c r="AJ7" i="2"/>
  <c r="AJ8" i="2"/>
  <c r="AJ11" i="2"/>
  <c r="AK8" i="2"/>
  <c r="AK11" i="2"/>
  <c r="AJ5" i="2"/>
  <c r="AJ4" i="2"/>
  <c r="AJ3" i="2"/>
  <c r="AK5" i="2"/>
  <c r="AK4" i="2"/>
  <c r="AK3" i="2"/>
  <c r="D8" i="7" l="1"/>
  <c r="D9" i="7"/>
  <c r="D10" i="7"/>
  <c r="D6" i="7"/>
  <c r="D7" i="7"/>
  <c r="D11" i="7"/>
  <c r="D3" i="7"/>
  <c r="D4" i="7"/>
  <c r="D5" i="7"/>
</calcChain>
</file>

<file path=xl/sharedStrings.xml><?xml version="1.0" encoding="utf-8"?>
<sst xmlns="http://schemas.openxmlformats.org/spreadsheetml/2006/main" count="183" uniqueCount="98">
  <si>
    <t>Top-Down Quantity Assumptions</t>
  </si>
  <si>
    <t>Purchase Frequency</t>
  </si>
  <si>
    <t>Basic</t>
  </si>
  <si>
    <t>Time to first sale</t>
  </si>
  <si>
    <t>The number of customers in your initial target market</t>
  </si>
  <si>
    <t>The average number of items purchased each time a purchase is made</t>
  </si>
  <si>
    <t>The time, in months, between purchase transactions</t>
  </si>
  <si>
    <t xml:space="preserve">Quantity Purchased </t>
  </si>
  <si>
    <t xml:space="preserve">Market Size </t>
  </si>
  <si>
    <t>Growth</t>
  </si>
  <si>
    <t>Year</t>
  </si>
  <si>
    <t>Sales</t>
  </si>
  <si>
    <t>m</t>
  </si>
  <si>
    <t>p</t>
  </si>
  <si>
    <t>q</t>
  </si>
  <si>
    <t>Customers</t>
  </si>
  <si>
    <t>Pct of Mkt</t>
  </si>
  <si>
    <t>Impact of Word of Mouth</t>
  </si>
  <si>
    <t>Impact of Advertising</t>
  </si>
  <si>
    <t>Typically between 0 and .03</t>
  </si>
  <si>
    <t>Typically between .3 and .5</t>
  </si>
  <si>
    <t>Expansion</t>
  </si>
  <si>
    <t>Month of expansion</t>
  </si>
  <si>
    <t>Month when new location opened</t>
  </si>
  <si>
    <t>Top-Down Quantity Sold</t>
  </si>
  <si>
    <t>Product</t>
  </si>
  <si>
    <t>Month</t>
  </si>
  <si>
    <t>Sales Mix</t>
  </si>
  <si>
    <t>Percent Sold</t>
  </si>
  <si>
    <t>Quantity Calculations</t>
  </si>
  <si>
    <t>New customers</t>
  </si>
  <si>
    <t>New customer purchases</t>
  </si>
  <si>
    <t>Total Quantity</t>
  </si>
  <si>
    <t>The time (in  months) between when the business opens and when the first sale is made. The first sale will be made in the month after the number entered</t>
  </si>
  <si>
    <t>Repeat Purchase Customers</t>
  </si>
  <si>
    <t>Repeat Purchases</t>
  </si>
  <si>
    <t>Intermediate Calculations</t>
  </si>
  <si>
    <t>Repeat Purchase Customers (Frequency = 1)</t>
  </si>
  <si>
    <t>Bass New Product Diffusion Model</t>
  </si>
  <si>
    <t>Expansion 1</t>
  </si>
  <si>
    <t>Expansion 2</t>
  </si>
  <si>
    <t>Expansion 3</t>
  </si>
  <si>
    <t>Expansion 4</t>
  </si>
  <si>
    <t>Expansion 5</t>
  </si>
  <si>
    <t>Expansion 6</t>
  </si>
  <si>
    <t>Expansion 7</t>
  </si>
  <si>
    <t>Expansion 8</t>
  </si>
  <si>
    <t>Expansion 9</t>
  </si>
  <si>
    <t>Expansion 10</t>
  </si>
  <si>
    <t>Total Quantity - Before Expansion</t>
  </si>
  <si>
    <t>Total Quantity - Exansion</t>
  </si>
  <si>
    <t>New Customers</t>
  </si>
  <si>
    <t>Sales Year</t>
  </si>
  <si>
    <t>Sales Month</t>
  </si>
  <si>
    <t xml:space="preserve">New Customers </t>
  </si>
  <si>
    <t>Search Engine Marketing</t>
  </si>
  <si>
    <t>Bottom-Up Quantity Assumptions</t>
  </si>
  <si>
    <t>Basic - These are from the Top-Down Assumptions</t>
  </si>
  <si>
    <t>ATAR Models</t>
  </si>
  <si>
    <t>Print</t>
  </si>
  <si>
    <t>Number of ads per month</t>
  </si>
  <si>
    <t>Unique target customers who will become aware</t>
  </si>
  <si>
    <t>Percent who will try</t>
  </si>
  <si>
    <t>Percent who will repeat their purchase</t>
  </si>
  <si>
    <t>Radio</t>
  </si>
  <si>
    <t>TV</t>
  </si>
  <si>
    <t>Promotions</t>
  </si>
  <si>
    <t>Number of promotions run</t>
  </si>
  <si>
    <t>Number of clicks per month</t>
  </si>
  <si>
    <t>Percent who want to try for whom the product is available</t>
  </si>
  <si>
    <t>Number per month</t>
  </si>
  <si>
    <t>Growth Assumptions</t>
  </si>
  <si>
    <t>Percentage monthly increase in percent who will try</t>
  </si>
  <si>
    <t>Percentage monthly increase in advertising</t>
  </si>
  <si>
    <t>Bottom-Up Quantity Sold</t>
  </si>
  <si>
    <t>Top-Down Calculations</t>
  </si>
  <si>
    <t>Bottom-Up Calculations</t>
  </si>
  <si>
    <t>Number of new customers</t>
  </si>
  <si>
    <t>Total New Customers</t>
  </si>
  <si>
    <t>Total Customers</t>
  </si>
  <si>
    <t>Top-Down vs. Bottom-Up Quantity Sold</t>
  </si>
  <si>
    <t>Top-Down             Year</t>
  </si>
  <si>
    <t>Bottom-Up            Year</t>
  </si>
  <si>
    <t>Seasonality</t>
  </si>
  <si>
    <t>Sales of my products is seasonal</t>
  </si>
  <si>
    <t>Select "TRUE" if the sale of some or all of your products vary by time of year</t>
  </si>
  <si>
    <t>Seasonality Impact</t>
  </si>
  <si>
    <t>Diamond 375 ML</t>
  </si>
  <si>
    <t>Platinum 375 ML</t>
  </si>
  <si>
    <t>Gold 375 ML</t>
  </si>
  <si>
    <t>Diamond 750 ML</t>
  </si>
  <si>
    <t>Platinum 750 ML</t>
  </si>
  <si>
    <t>Gold 750 ML</t>
  </si>
  <si>
    <t>Diamond 1.75 L</t>
  </si>
  <si>
    <t>Platinum 1.75 L</t>
  </si>
  <si>
    <t>Gold 1.75 L</t>
  </si>
  <si>
    <t>Taste Testing</t>
  </si>
  <si>
    <t>Total locations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</si>
</sst>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color rgb="FF7030A0"/>
      <name val="Times New Roman"/>
      <family val="1"/>
    </font>
    <font>
      <sz val="16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2" fillId="3" borderId="0" xfId="0" applyFont="1" applyFill="1"/>
    <xf numFmtId="0" fontId="2" fillId="0" borderId="0" xfId="0" applyFont="1" applyAlignment="1">
      <alignment wrapText="1"/>
    </xf>
    <xf numFmtId="0" fontId="4" fillId="0" borderId="0" xfId="0" applyFont="1"/>
    <xf numFmtId="0" fontId="2" fillId="4" borderId="0" xfId="0" applyFont="1" applyFill="1"/>
    <xf numFmtId="9" fontId="0" fillId="0" borderId="0" xfId="1" applyFont="1"/>
    <xf numFmtId="0" fontId="0" fillId="3" borderId="0" xfId="0" applyFill="1"/>
    <xf numFmtId="0" fontId="0" fillId="4" borderId="0" xfId="0" applyFill="1"/>
    <xf numFmtId="9" fontId="0" fillId="4" borderId="0" xfId="1" applyFont="1" applyFill="1"/>
    <xf numFmtId="0" fontId="0" fillId="0" borderId="0" xfId="0" applyFill="1"/>
    <xf numFmtId="0" fontId="2" fillId="0" borderId="0" xfId="0" applyFont="1" applyFill="1"/>
    <xf numFmtId="9" fontId="0" fillId="4" borderId="0" xfId="1" applyNumberFormat="1" applyFont="1" applyFill="1"/>
    <xf numFmtId="2" fontId="0" fillId="0" borderId="0" xfId="0" applyNumberFormat="1"/>
    <xf numFmtId="0" fontId="5" fillId="5" borderId="0" xfId="0" applyFont="1" applyFill="1"/>
    <xf numFmtId="0" fontId="6" fillId="0" borderId="0" xfId="0" applyFont="1"/>
    <xf numFmtId="0" fontId="7" fillId="0" borderId="0" xfId="0" applyFont="1"/>
    <xf numFmtId="9" fontId="2" fillId="4" borderId="0" xfId="1" applyFont="1" applyFill="1"/>
    <xf numFmtId="10" fontId="2" fillId="4" borderId="0" xfId="1" applyNumberFormat="1" applyFont="1" applyFill="1"/>
    <xf numFmtId="0" fontId="8" fillId="0" borderId="0" xfId="0" applyFont="1"/>
    <xf numFmtId="0" fontId="9" fillId="6" borderId="0" xfId="0" applyFont="1" applyFill="1"/>
    <xf numFmtId="10" fontId="0" fillId="0" borderId="0" xfId="1" applyNumberFormat="1" applyFont="1"/>
    <xf numFmtId="0" fontId="2" fillId="7" borderId="0" xfId="0" applyFont="1" applyFill="1"/>
    <xf numFmtId="0" fontId="0" fillId="7" borderId="0" xfId="0" applyFill="1"/>
    <xf numFmtId="9" fontId="0" fillId="0" borderId="0" xfId="0" applyNumberFormat="1"/>
    <xf numFmtId="2" fontId="0" fillId="3" borderId="0" xfId="0" applyNumberFormat="1" applyFill="1"/>
    <xf numFmtId="0" fontId="6" fillId="0" borderId="0" xfId="0" applyFont="1" applyFill="1"/>
    <xf numFmtId="0" fontId="3" fillId="2" borderId="0" xfId="0" applyFont="1" applyFill="1" applyAlignment="1">
      <alignment wrapText="1"/>
    </xf>
    <xf numFmtId="164" fontId="0" fillId="0" borderId="0" xfId="2" applyNumberFormat="1" applyFont="1"/>
    <xf numFmtId="0" fontId="10" fillId="0" borderId="0" xfId="0" applyFont="1" applyFill="1"/>
    <xf numFmtId="0" fontId="10" fillId="0" borderId="0" xfId="0" applyFont="1" applyFill="1" applyAlignment="1">
      <alignment wrapText="1"/>
    </xf>
    <xf numFmtId="9" fontId="10" fillId="0" borderId="0" xfId="1" applyFont="1" applyFill="1"/>
    <xf numFmtId="0" fontId="0" fillId="8" borderId="0" xfId="0" applyFill="1"/>
    <xf numFmtId="0" fontId="3" fillId="0" borderId="0" xfId="0" applyFont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Seasonality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66447944006999"/>
          <c:y val="2.5428331875182269E-2"/>
          <c:w val="0.87733552055993003"/>
          <c:h val="0.898148148148148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Seasonality!$D$7:$O$7</c:f>
              <c:numCache>
                <c:formatCode>0%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84448"/>
        <c:axId val="206584840"/>
      </c:lineChart>
      <c:catAx>
        <c:axId val="206584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84840"/>
        <c:crosses val="autoZero"/>
        <c:auto val="1"/>
        <c:lblAlgn val="ctr"/>
        <c:lblOffset val="100"/>
        <c:noMultiLvlLbl val="0"/>
      </c:catAx>
      <c:valAx>
        <c:axId val="20658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8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'Intermediate Work'!$A$6</c:f>
              <c:strCache>
                <c:ptCount val="1"/>
                <c:pt idx="0">
                  <c:v>Customers</c:v>
                </c:pt>
              </c:strCache>
            </c:strRef>
          </c:tx>
          <c:marker>
            <c:symbol val="none"/>
          </c:marker>
          <c:val>
            <c:numRef>
              <c:f>'Intermediate Work'!$C$6:$K$6</c:f>
              <c:numCache>
                <c:formatCode>General</c:formatCode>
                <c:ptCount val="9"/>
                <c:pt idx="0">
                  <c:v>344205.66812188335</c:v>
                </c:pt>
                <c:pt idx="1">
                  <c:v>860117.88690426061</c:v>
                </c:pt>
                <c:pt idx="2">
                  <c:v>1580334.8352463429</c:v>
                </c:pt>
                <c:pt idx="3">
                  <c:v>2491406.8682262329</c:v>
                </c:pt>
                <c:pt idx="4">
                  <c:v>3509640.3352211192</c:v>
                </c:pt>
                <c:pt idx="5">
                  <c:v>4501004.9495584788</c:v>
                </c:pt>
                <c:pt idx="6">
                  <c:v>5344805.421326247</c:v>
                </c:pt>
                <c:pt idx="7">
                  <c:v>5984999.3270173678</c:v>
                </c:pt>
                <c:pt idx="8">
                  <c:v>6429873.9501680527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smooth val="0"/>
        <c:axId val="225674632"/>
        <c:axId val="225675024"/>
      </c:lineChart>
      <c:catAx>
        <c:axId val="225674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- Years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25675024"/>
        <c:crosses val="autoZero"/>
        <c:auto val="1"/>
        <c:lblAlgn val="ctr"/>
        <c:lblOffset val="100"/>
        <c:noMultiLvlLbl val="0"/>
      </c:catAx>
      <c:valAx>
        <c:axId val="225675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Customers Reached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5674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533399</xdr:colOff>
      <xdr:row>0</xdr:row>
      <xdr:rowOff>4762</xdr:rowOff>
    </xdr:from>
    <xdr:to>
      <xdr:col>23</xdr:col>
      <xdr:colOff>342900</xdr:colOff>
      <xdr:row>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12</xdr:row>
      <xdr:rowOff>161925</xdr:rowOff>
    </xdr:from>
    <xdr:to>
      <xdr:col>11</xdr:col>
      <xdr:colOff>295275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B12" sqref="B12"/>
    </sheetView>
  </sheetViews>
  <sheetFormatPr defaultRowHeight="15" x14ac:dyDescent="0.25"/>
  <cols>
    <col min="1" max="1" width="29.5703125" customWidth="1"/>
    <col min="2" max="2" width="11.7109375" bestFit="1" customWidth="1"/>
  </cols>
  <sheetData>
    <row r="1" spans="1:2" s="2" customFormat="1" ht="20.25" x14ac:dyDescent="0.3">
      <c r="A1" s="3" t="s">
        <v>27</v>
      </c>
      <c r="B1" s="2" t="str">
        <f>IF(B3="","",IF(SUM(B3:B111)&lt;&gt;1,"Sum of percent of products sold should sum to 100",""))</f>
        <v/>
      </c>
    </row>
    <row r="2" spans="1:2" s="4" customFormat="1" x14ac:dyDescent="0.25">
      <c r="A2" s="4" t="s">
        <v>25</v>
      </c>
      <c r="B2" s="4" t="s">
        <v>28</v>
      </c>
    </row>
    <row r="3" spans="1:2" x14ac:dyDescent="0.25">
      <c r="A3" s="34" t="s">
        <v>87</v>
      </c>
      <c r="B3" s="11">
        <v>0.1</v>
      </c>
    </row>
    <row r="4" spans="1:2" x14ac:dyDescent="0.25">
      <c r="A4" s="34" t="s">
        <v>88</v>
      </c>
      <c r="B4" s="11">
        <v>0.1</v>
      </c>
    </row>
    <row r="5" spans="1:2" x14ac:dyDescent="0.25">
      <c r="A5" s="34" t="s">
        <v>89</v>
      </c>
      <c r="B5" s="14">
        <v>0.15</v>
      </c>
    </row>
    <row r="6" spans="1:2" x14ac:dyDescent="0.25">
      <c r="A6" s="34" t="s">
        <v>90</v>
      </c>
      <c r="B6" s="11">
        <v>0.1</v>
      </c>
    </row>
    <row r="7" spans="1:2" x14ac:dyDescent="0.25">
      <c r="A7" s="34" t="s">
        <v>91</v>
      </c>
      <c r="B7" s="11">
        <v>0.1</v>
      </c>
    </row>
    <row r="8" spans="1:2" x14ac:dyDescent="0.25">
      <c r="A8" s="34" t="s">
        <v>92</v>
      </c>
      <c r="B8" s="11">
        <v>0.2</v>
      </c>
    </row>
    <row r="9" spans="1:2" x14ac:dyDescent="0.25">
      <c r="A9" s="34" t="s">
        <v>93</v>
      </c>
      <c r="B9" s="11">
        <v>0.05</v>
      </c>
    </row>
    <row r="10" spans="1:2" x14ac:dyDescent="0.25">
      <c r="A10" s="34" t="s">
        <v>94</v>
      </c>
      <c r="B10" s="11">
        <v>0.05</v>
      </c>
    </row>
    <row r="11" spans="1:2" x14ac:dyDescent="0.25">
      <c r="A11" s="34" t="s">
        <v>95</v>
      </c>
      <c r="B11" s="11">
        <v>0.15</v>
      </c>
    </row>
    <row r="12" spans="1:2" x14ac:dyDescent="0.25">
      <c r="A12" s="10"/>
      <c r="B12" s="11"/>
    </row>
    <row r="13" spans="1:2" x14ac:dyDescent="0.25">
      <c r="A13" s="10"/>
      <c r="B13" s="11"/>
    </row>
    <row r="14" spans="1:2" x14ac:dyDescent="0.25">
      <c r="A14" s="10"/>
      <c r="B14" s="11"/>
    </row>
    <row r="15" spans="1:2" x14ac:dyDescent="0.25">
      <c r="A15" s="10"/>
      <c r="B15" s="11"/>
    </row>
    <row r="16" spans="1:2" x14ac:dyDescent="0.25">
      <c r="A16" s="10"/>
      <c r="B16" s="11"/>
    </row>
    <row r="17" spans="1:2" x14ac:dyDescent="0.25">
      <c r="A17" s="10"/>
      <c r="B17" s="11"/>
    </row>
    <row r="18" spans="1:2" x14ac:dyDescent="0.25">
      <c r="A18" s="10"/>
      <c r="B18" s="11"/>
    </row>
    <row r="19" spans="1:2" x14ac:dyDescent="0.25">
      <c r="A19" s="10"/>
      <c r="B19" s="11"/>
    </row>
    <row r="20" spans="1:2" x14ac:dyDescent="0.25">
      <c r="A20" s="10"/>
      <c r="B20" s="11"/>
    </row>
    <row r="21" spans="1:2" x14ac:dyDescent="0.25">
      <c r="A21" s="10"/>
      <c r="B21" s="11"/>
    </row>
    <row r="22" spans="1:2" x14ac:dyDescent="0.25">
      <c r="A22" s="10"/>
      <c r="B22" s="11"/>
    </row>
    <row r="23" spans="1:2" x14ac:dyDescent="0.25">
      <c r="A23" s="10"/>
      <c r="B23" s="11"/>
    </row>
    <row r="24" spans="1:2" x14ac:dyDescent="0.25">
      <c r="A24" s="10"/>
      <c r="B24" s="11"/>
    </row>
    <row r="25" spans="1:2" x14ac:dyDescent="0.25">
      <c r="A25" s="10"/>
      <c r="B25" s="11"/>
    </row>
    <row r="26" spans="1:2" x14ac:dyDescent="0.25">
      <c r="A26" s="10"/>
      <c r="B26" s="11"/>
    </row>
    <row r="27" spans="1:2" x14ac:dyDescent="0.25">
      <c r="A27" s="10"/>
      <c r="B27" s="11"/>
    </row>
    <row r="28" spans="1:2" x14ac:dyDescent="0.25">
      <c r="A28" s="10"/>
      <c r="B28" s="11"/>
    </row>
    <row r="29" spans="1:2" x14ac:dyDescent="0.25">
      <c r="A29" s="10"/>
      <c r="B29" s="11"/>
    </row>
    <row r="30" spans="1:2" x14ac:dyDescent="0.25">
      <c r="A30" s="10"/>
      <c r="B30" s="11"/>
    </row>
    <row r="31" spans="1:2" x14ac:dyDescent="0.25">
      <c r="A31" s="10"/>
      <c r="B31" s="11"/>
    </row>
    <row r="32" spans="1:2" x14ac:dyDescent="0.25">
      <c r="A32" s="10"/>
      <c r="B32" s="11"/>
    </row>
    <row r="33" spans="1:2" x14ac:dyDescent="0.25">
      <c r="A33" s="10"/>
      <c r="B33" s="11"/>
    </row>
    <row r="34" spans="1:2" x14ac:dyDescent="0.25">
      <c r="A34" s="10"/>
      <c r="B34" s="11"/>
    </row>
    <row r="35" spans="1:2" x14ac:dyDescent="0.25">
      <c r="A35" s="10"/>
      <c r="B35" s="11"/>
    </row>
    <row r="36" spans="1:2" x14ac:dyDescent="0.25">
      <c r="B36" s="8"/>
    </row>
    <row r="37" spans="1:2" x14ac:dyDescent="0.25">
      <c r="B37" s="8"/>
    </row>
    <row r="38" spans="1:2" x14ac:dyDescent="0.25">
      <c r="B38" s="8"/>
    </row>
    <row r="39" spans="1:2" x14ac:dyDescent="0.25">
      <c r="B39" s="8"/>
    </row>
    <row r="40" spans="1:2" x14ac:dyDescent="0.25">
      <c r="B40" s="8"/>
    </row>
    <row r="41" spans="1:2" x14ac:dyDescent="0.25">
      <c r="B41" s="8"/>
    </row>
    <row r="42" spans="1:2" x14ac:dyDescent="0.25">
      <c r="B42" s="8"/>
    </row>
    <row r="43" spans="1:2" x14ac:dyDescent="0.25">
      <c r="B43" s="8"/>
    </row>
    <row r="44" spans="1:2" x14ac:dyDescent="0.25">
      <c r="B44" s="8"/>
    </row>
    <row r="45" spans="1:2" x14ac:dyDescent="0.25">
      <c r="B45" s="8"/>
    </row>
    <row r="46" spans="1:2" x14ac:dyDescent="0.25">
      <c r="B46" s="8"/>
    </row>
    <row r="47" spans="1:2" x14ac:dyDescent="0.25">
      <c r="B47" s="8"/>
    </row>
    <row r="48" spans="1:2" x14ac:dyDescent="0.25">
      <c r="B48" s="8"/>
    </row>
    <row r="49" spans="2:2" x14ac:dyDescent="0.25">
      <c r="B49" s="8"/>
    </row>
    <row r="50" spans="2:2" x14ac:dyDescent="0.25">
      <c r="B50" s="8"/>
    </row>
    <row r="51" spans="2:2" x14ac:dyDescent="0.25">
      <c r="B51" s="8"/>
    </row>
    <row r="52" spans="2:2" x14ac:dyDescent="0.25">
      <c r="B52" s="8"/>
    </row>
    <row r="53" spans="2:2" x14ac:dyDescent="0.25">
      <c r="B53" s="8"/>
    </row>
    <row r="54" spans="2:2" x14ac:dyDescent="0.25">
      <c r="B54" s="8"/>
    </row>
    <row r="55" spans="2:2" x14ac:dyDescent="0.25">
      <c r="B55" s="8"/>
    </row>
    <row r="56" spans="2:2" x14ac:dyDescent="0.25">
      <c r="B56" s="8"/>
    </row>
    <row r="57" spans="2:2" x14ac:dyDescent="0.25">
      <c r="B57" s="8"/>
    </row>
    <row r="58" spans="2:2" x14ac:dyDescent="0.25">
      <c r="B58" s="8"/>
    </row>
    <row r="59" spans="2:2" x14ac:dyDescent="0.25">
      <c r="B59" s="8"/>
    </row>
    <row r="60" spans="2:2" x14ac:dyDescent="0.25">
      <c r="B60" s="8"/>
    </row>
    <row r="61" spans="2:2" x14ac:dyDescent="0.25">
      <c r="B61" s="8"/>
    </row>
    <row r="62" spans="2:2" x14ac:dyDescent="0.25">
      <c r="B62" s="8"/>
    </row>
    <row r="63" spans="2:2" x14ac:dyDescent="0.25">
      <c r="B63" s="8"/>
    </row>
    <row r="64" spans="2:2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  <row r="93" spans="2:2" x14ac:dyDescent="0.25">
      <c r="B93" s="8"/>
    </row>
    <row r="94" spans="2:2" x14ac:dyDescent="0.25">
      <c r="B94" s="8"/>
    </row>
    <row r="95" spans="2:2" x14ac:dyDescent="0.25">
      <c r="B95" s="8"/>
    </row>
    <row r="96" spans="2: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  <row r="109" spans="2:2" x14ac:dyDescent="0.25">
      <c r="B109" s="8"/>
    </row>
    <row r="110" spans="2:2" x14ac:dyDescent="0.25">
      <c r="B110" s="8"/>
    </row>
    <row r="111" spans="2:2" x14ac:dyDescent="0.25">
      <c r="B11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7" sqref="D7:O7"/>
    </sheetView>
  </sheetViews>
  <sheetFormatPr defaultRowHeight="15" x14ac:dyDescent="0.25"/>
  <cols>
    <col min="1" max="1" width="29.42578125" bestFit="1" customWidth="1"/>
    <col min="2" max="2" width="10.140625" bestFit="1" customWidth="1"/>
  </cols>
  <sheetData>
    <row r="1" spans="1:15" s="2" customFormat="1" ht="20.25" x14ac:dyDescent="0.3">
      <c r="A1" s="3" t="s">
        <v>83</v>
      </c>
      <c r="B1" s="2" t="str">
        <f>IF(B12="","",IF(SUM(B12:B120)&lt;&gt;1,"Sum of percent of products sold should sum to 100",""))</f>
        <v/>
      </c>
    </row>
    <row r="2" spans="1:15" s="31" customFormat="1" ht="15.75" x14ac:dyDescent="0.25">
      <c r="A2" s="31" t="s">
        <v>84</v>
      </c>
      <c r="D2" s="31" t="s">
        <v>85</v>
      </c>
    </row>
    <row r="3" spans="1:15" s="31" customFormat="1" ht="31.5" x14ac:dyDescent="0.25">
      <c r="A3" s="32" t="str">
        <f>IF(B2=TRUE,"The seasonal variation pattern for all of my produts is the same","")</f>
        <v/>
      </c>
      <c r="D3" s="31" t="str">
        <f>IF(B2=TRUE,"Select 'TRUE' if the all of your products have the same seasonal variation -- vary in the same months and by the same percentages","")</f>
        <v/>
      </c>
    </row>
    <row r="4" spans="1:15" s="31" customFormat="1" ht="15.75" x14ac:dyDescent="0.25">
      <c r="A4" s="32"/>
    </row>
    <row r="5" spans="1:15" s="31" customFormat="1" ht="15.75" x14ac:dyDescent="0.25">
      <c r="A5" s="32"/>
      <c r="D5" s="31" t="str">
        <f>IF(AND(B2=TRUE,B3=TRUE),"For each month enter the percent above normal (a positive %) sales or the percent below normal (a negative %) sales. Enter 0 if sales are normal or average","")</f>
        <v/>
      </c>
    </row>
    <row r="6" spans="1:15" s="31" customFormat="1" ht="15.75" x14ac:dyDescent="0.25">
      <c r="D6" s="31" t="str">
        <f>IF(AND($B$2=TRUE,$B$3=TRUE),C6+1,"")</f>
        <v/>
      </c>
      <c r="E6" s="31" t="str">
        <f t="shared" ref="E6:O6" si="0">IF(AND($B$2=TRUE,$B$3=TRUE),D6+1,"")</f>
        <v/>
      </c>
      <c r="F6" s="31" t="str">
        <f t="shared" si="0"/>
        <v/>
      </c>
      <c r="G6" s="31" t="str">
        <f t="shared" si="0"/>
        <v/>
      </c>
      <c r="H6" s="31" t="str">
        <f t="shared" si="0"/>
        <v/>
      </c>
      <c r="I6" s="31" t="str">
        <f t="shared" si="0"/>
        <v/>
      </c>
      <c r="J6" s="31" t="str">
        <f t="shared" si="0"/>
        <v/>
      </c>
      <c r="K6" s="31" t="str">
        <f t="shared" si="0"/>
        <v/>
      </c>
      <c r="L6" s="31" t="str">
        <f t="shared" si="0"/>
        <v/>
      </c>
      <c r="M6" s="31" t="str">
        <f t="shared" si="0"/>
        <v/>
      </c>
      <c r="N6" s="31" t="str">
        <f t="shared" si="0"/>
        <v/>
      </c>
      <c r="O6" s="31" t="str">
        <f t="shared" si="0"/>
        <v/>
      </c>
    </row>
    <row r="7" spans="1:15" s="31" customFormat="1" ht="15.75" x14ac:dyDescent="0.25">
      <c r="A7" s="31" t="str">
        <f>IF(AND(B2=TRUE,B3=TRUE),"Monthly Variation","")</f>
        <v/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s="31" customFormat="1" ht="15.75" x14ac:dyDescent="0.25"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s="31" customFormat="1" ht="15.75" x14ac:dyDescent="0.25"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s="31" customFormat="1" ht="15.75" x14ac:dyDescent="0.25">
      <c r="A10" s="31" t="str">
        <f>IF(AND(B2=TRUE,B3=FALSE),"You have seasonality and how the product's sales vary differently across the year. For each product, specify either the percentage above normal (a positive %) sales or the percent below normal (a negative %) sales. Enter 0 if sales are normal or average.","")</f>
        <v/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4" customFormat="1" x14ac:dyDescent="0.25">
      <c r="A11" s="4" t="s">
        <v>25</v>
      </c>
      <c r="D11" s="4" t="str">
        <f>IF(AND($B$2=TRUE,$B$3=FALSE),C11+1,"")</f>
        <v/>
      </c>
      <c r="E11" s="4" t="str">
        <f t="shared" ref="E11:O11" si="1">IF(AND($B$2=TRUE,$B$3=FALSE),D11+1,"")</f>
        <v/>
      </c>
      <c r="F11" s="4" t="str">
        <f t="shared" si="1"/>
        <v/>
      </c>
      <c r="G11" s="4" t="str">
        <f t="shared" si="1"/>
        <v/>
      </c>
      <c r="H11" s="4" t="str">
        <f t="shared" si="1"/>
        <v/>
      </c>
      <c r="I11" s="4" t="str">
        <f t="shared" si="1"/>
        <v/>
      </c>
      <c r="J11" s="4" t="str">
        <f t="shared" si="1"/>
        <v/>
      </c>
      <c r="K11" s="4" t="str">
        <f t="shared" si="1"/>
        <v/>
      </c>
      <c r="L11" s="4" t="str">
        <f t="shared" si="1"/>
        <v/>
      </c>
      <c r="M11" s="4" t="str">
        <f t="shared" si="1"/>
        <v/>
      </c>
      <c r="N11" s="4" t="str">
        <f t="shared" si="1"/>
        <v/>
      </c>
      <c r="O11" s="4" t="str">
        <f t="shared" si="1"/>
        <v/>
      </c>
    </row>
    <row r="12" spans="1:15" x14ac:dyDescent="0.25">
      <c r="A12" t="str">
        <f>IF(AND($B$2=TRUE,$B$3=FALSE,'Sales Mix'!A3&lt;&gt;""),'Sales Mix'!A3,"")</f>
        <v/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A13" t="str">
        <f>IF(AND($B$2=TRUE,$B$3=FALSE,'Sales Mix'!A4&lt;&gt;""),'Sales Mix'!A4,"")</f>
        <v/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t="str">
        <f>IF(AND($B$2=TRUE,$B$3=FALSE,'Sales Mix'!A5&lt;&gt;""),'Sales Mix'!A5,"")</f>
        <v/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t="str">
        <f>IF(AND($B$2=TRUE,$B$3=FALSE,'Sales Mix'!A6&lt;&gt;""),'Sales Mix'!A6,"")</f>
        <v/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t="str">
        <f>IF(AND($B$2=TRUE,$B$3=FALSE,'Sales Mix'!A7&lt;&gt;""),'Sales Mix'!A7,"")</f>
        <v/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t="str">
        <f>IF(AND($B$2=TRUE,$B$3=FALSE,'Sales Mix'!A8&lt;&gt;""),'Sales Mix'!A8,"")</f>
        <v/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t="str">
        <f>IF(AND($B$2=TRUE,$B$3=FALSE,'Sales Mix'!A9&lt;&gt;""),'Sales Mix'!A9,"")</f>
        <v/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x14ac:dyDescent="0.25">
      <c r="A19" t="str">
        <f>IF(AND($B$2=TRUE,$B$3=FALSE,'Sales Mix'!A10&lt;&gt;""),'Sales Mix'!A10,"")</f>
        <v/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t="str">
        <f>IF(AND($B$2=TRUE,$B$3=FALSE,'Sales Mix'!A11&lt;&gt;""),'Sales Mix'!A11,"")</f>
        <v/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t="str">
        <f>IF(AND($B$2=TRUE,$B$3=FALSE,'Sales Mix'!A12&lt;&gt;""),'Sales Mix'!A12,"")</f>
        <v/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t="str">
        <f>IF(AND($B$2=TRUE,$B$3=FALSE,'Sales Mix'!A13&lt;&gt;""),'Sales Mix'!A13,"")</f>
        <v/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t="str">
        <f>IF(AND($B$2=TRUE,$B$3=FALSE,'Sales Mix'!A14&lt;&gt;""),'Sales Mix'!A14,"")</f>
        <v/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t="str">
        <f>IF(AND($B$2=TRUE,$B$3=FALSE,'Sales Mix'!A15&lt;&gt;""),'Sales Mix'!A15,"")</f>
        <v/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t="str">
        <f>IF(AND($B$2=TRUE,$B$3=FALSE,'Sales Mix'!A16&lt;&gt;""),'Sales Mix'!A16,"")</f>
        <v/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5">
      <c r="A26" t="str">
        <f>IF(AND($B$2=TRUE,$B$3=FALSE,'Sales Mix'!A17&lt;&gt;""),'Sales Mix'!A17,"")</f>
        <v/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t="str">
        <f>IF(AND($B$2=TRUE,$B$3=FALSE,'Sales Mix'!A18&lt;&gt;""),'Sales Mix'!A18,"")</f>
        <v/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5">
      <c r="A28" t="str">
        <f>IF(AND($B$2=TRUE,$B$3=FALSE,'Sales Mix'!A19&lt;&gt;""),'Sales Mix'!A19,"")</f>
        <v/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t="str">
        <f>IF(AND($B$2=TRUE,$B$3=FALSE,'Sales Mix'!A20&lt;&gt;""),'Sales Mix'!A20,"")</f>
        <v/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5">
      <c r="A30" t="str">
        <f>IF(AND($B$2=TRUE,$B$3=FALSE,'Sales Mix'!A21&lt;&gt;""),'Sales Mix'!A21,"")</f>
        <v/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t="str">
        <f>IF(AND($B$2=TRUE,$B$3=FALSE,'Sales Mix'!A22&lt;&gt;""),'Sales Mix'!A22,"")</f>
        <v/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t="str">
        <f>IF(AND($B$2=TRUE,$B$3=FALSE,'Sales Mix'!A23&lt;&gt;""),'Sales Mix'!A23,"")</f>
        <v/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t="str">
        <f>IF(AND($B$2=TRUE,$B$3=FALSE,'Sales Mix'!A24&lt;&gt;""),'Sales Mix'!A24,"")</f>
        <v/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t="str">
        <f>IF(AND($B$2=TRUE,$B$3=FALSE,'Sales Mix'!A25&lt;&gt;""),'Sales Mix'!A25,"")</f>
        <v/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t="str">
        <f>IF(AND($B$2=TRUE,$B$3=FALSE,'Sales Mix'!A26&lt;&gt;""),'Sales Mix'!A26,"")</f>
        <v/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t="str">
        <f>IF(AND($B$2=TRUE,$B$3=FALSE,'Sales Mix'!A27&lt;&gt;""),'Sales Mix'!A27,"")</f>
        <v/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t="str">
        <f>IF(AND($B$2=TRUE,$B$3=FALSE,'Sales Mix'!A28&lt;&gt;""),'Sales Mix'!A28,"")</f>
        <v/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t="str">
        <f>IF(AND($B$2=TRUE,$B$3=FALSE,'Sales Mix'!A29&lt;&gt;""),'Sales Mix'!A29,"")</f>
        <v/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t="str">
        <f>IF(AND($B$2=TRUE,$B$3=FALSE,'Sales Mix'!A30&lt;&gt;""),'Sales Mix'!A30,"")</f>
        <v/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t="str">
        <f>IF(AND($B$2=TRUE,$B$3=FALSE,'Sales Mix'!A31&lt;&gt;""),'Sales Mix'!A31,"")</f>
        <v/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t="str">
        <f>IF(AND($B$2=TRUE,$B$3=FALSE,'Sales Mix'!A32&lt;&gt;""),'Sales Mix'!A32,"")</f>
        <v/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t="str">
        <f>IF(AND($B$2=TRUE,$B$3=FALSE,'Sales Mix'!A33&lt;&gt;""),'Sales Mix'!A33,"")</f>
        <v/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t="str">
        <f>IF(AND($B$2=TRUE,$B$3=FALSE,'Sales Mix'!A34&lt;&gt;""),'Sales Mix'!A34,"")</f>
        <v/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t="str">
        <f>IF(AND($B$2=TRUE,$B$3=FALSE,'Sales Mix'!A35&lt;&gt;""),'Sales Mix'!A35,"")</f>
        <v/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</sheetData>
  <conditionalFormatting sqref="D7:O7">
    <cfRule type="expression" dxfId="1" priority="2">
      <formula>$B$3=TRUE</formula>
    </cfRule>
  </conditionalFormatting>
  <conditionalFormatting sqref="D12:O40">
    <cfRule type="expression" dxfId="0" priority="1">
      <formula>AND($A12&lt;&gt;"",D$11&lt;&gt;"")</formula>
    </cfRule>
  </conditionalFormatting>
  <dataValidations count="2">
    <dataValidation type="list" allowBlank="1" showInputMessage="1" showErrorMessage="1" sqref="B2">
      <formula1>"True,False"</formula1>
    </dataValidation>
    <dataValidation type="list" allowBlank="1" showInputMessage="1" showErrorMessage="1" sqref="B3:B5">
      <formula1>",True,False"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6" workbookViewId="0">
      <selection activeCell="B34" sqref="B34"/>
    </sheetView>
  </sheetViews>
  <sheetFormatPr defaultRowHeight="15" x14ac:dyDescent="0.25"/>
  <cols>
    <col min="1" max="1" width="42.5703125" style="1" bestFit="1" customWidth="1"/>
    <col min="2" max="16384" width="9.140625" style="1"/>
  </cols>
  <sheetData>
    <row r="1" spans="1:5" s="2" customFormat="1" ht="20.25" x14ac:dyDescent="0.3">
      <c r="A1" s="3" t="s">
        <v>0</v>
      </c>
    </row>
    <row r="2" spans="1:5" s="4" customFormat="1" x14ac:dyDescent="0.25"/>
    <row r="3" spans="1:5" ht="18.75" x14ac:dyDescent="0.3">
      <c r="A3" s="6" t="s">
        <v>2</v>
      </c>
    </row>
    <row r="4" spans="1:5" x14ac:dyDescent="0.25">
      <c r="A4" s="1" t="s">
        <v>8</v>
      </c>
      <c r="B4" s="7">
        <v>7298299</v>
      </c>
      <c r="E4" s="1" t="s">
        <v>4</v>
      </c>
    </row>
    <row r="5" spans="1:5" x14ac:dyDescent="0.25">
      <c r="A5" s="1" t="s">
        <v>7</v>
      </c>
      <c r="B5" s="7">
        <v>1</v>
      </c>
      <c r="E5" s="1" t="s">
        <v>5</v>
      </c>
    </row>
    <row r="6" spans="1:5" x14ac:dyDescent="0.25">
      <c r="A6" s="5" t="s">
        <v>1</v>
      </c>
      <c r="B6" s="7">
        <v>3</v>
      </c>
      <c r="E6" s="1" t="s">
        <v>6</v>
      </c>
    </row>
    <row r="8" spans="1:5" x14ac:dyDescent="0.25">
      <c r="A8" s="1" t="s">
        <v>3</v>
      </c>
      <c r="B8" s="7">
        <v>6</v>
      </c>
      <c r="E8" s="1" t="s">
        <v>33</v>
      </c>
    </row>
    <row r="10" spans="1:5" ht="18.75" x14ac:dyDescent="0.3">
      <c r="A10" s="6" t="s">
        <v>9</v>
      </c>
    </row>
    <row r="11" spans="1:5" x14ac:dyDescent="0.25">
      <c r="A11" s="1" t="s">
        <v>18</v>
      </c>
      <c r="B11" s="7">
        <v>0.03</v>
      </c>
      <c r="E11" s="1" t="s">
        <v>19</v>
      </c>
    </row>
    <row r="12" spans="1:5" x14ac:dyDescent="0.25">
      <c r="A12" s="1" t="s">
        <v>17</v>
      </c>
      <c r="B12" s="7">
        <v>0.5</v>
      </c>
      <c r="E12" s="1" t="s">
        <v>20</v>
      </c>
    </row>
    <row r="29" spans="1:5" ht="18.75" x14ac:dyDescent="0.3">
      <c r="A29" s="6" t="s">
        <v>21</v>
      </c>
    </row>
    <row r="30" spans="1:5" x14ac:dyDescent="0.25">
      <c r="A30" s="1" t="s">
        <v>22</v>
      </c>
      <c r="B30" s="7">
        <v>36</v>
      </c>
      <c r="E30" s="1" t="s">
        <v>23</v>
      </c>
    </row>
    <row r="31" spans="1:5" x14ac:dyDescent="0.25">
      <c r="A31" s="1" t="s">
        <v>22</v>
      </c>
      <c r="B31" s="7"/>
      <c r="E31" s="1" t="s">
        <v>23</v>
      </c>
    </row>
    <row r="32" spans="1:5" x14ac:dyDescent="0.25">
      <c r="A32" s="1" t="s">
        <v>22</v>
      </c>
      <c r="B32" s="7"/>
      <c r="E32" s="1" t="s">
        <v>23</v>
      </c>
    </row>
    <row r="33" spans="1:5" x14ac:dyDescent="0.25">
      <c r="A33" s="1" t="s">
        <v>22</v>
      </c>
      <c r="B33" s="7"/>
      <c r="E33" s="1" t="s">
        <v>23</v>
      </c>
    </row>
    <row r="34" spans="1:5" x14ac:dyDescent="0.25">
      <c r="A34" s="1" t="s">
        <v>22</v>
      </c>
      <c r="B34" s="7"/>
      <c r="E34" s="1" t="s">
        <v>23</v>
      </c>
    </row>
    <row r="35" spans="1:5" x14ac:dyDescent="0.25">
      <c r="A35" s="1" t="s">
        <v>22</v>
      </c>
      <c r="B35" s="7"/>
      <c r="E35" s="1" t="s">
        <v>23</v>
      </c>
    </row>
    <row r="36" spans="1:5" x14ac:dyDescent="0.25">
      <c r="A36" s="1" t="s">
        <v>22</v>
      </c>
      <c r="B36" s="7"/>
      <c r="E36" s="1" t="s">
        <v>23</v>
      </c>
    </row>
    <row r="37" spans="1:5" x14ac:dyDescent="0.25">
      <c r="A37" s="1" t="s">
        <v>22</v>
      </c>
      <c r="B37" s="7"/>
      <c r="E37" s="1" t="s">
        <v>23</v>
      </c>
    </row>
    <row r="38" spans="1:5" x14ac:dyDescent="0.25">
      <c r="A38" s="1" t="s">
        <v>22</v>
      </c>
      <c r="B38" s="7"/>
      <c r="E38" s="1" t="s">
        <v>23</v>
      </c>
    </row>
    <row r="39" spans="1:5" x14ac:dyDescent="0.25">
      <c r="A39" s="1" t="s">
        <v>22</v>
      </c>
      <c r="B39" s="7"/>
      <c r="E39" s="1" t="s">
        <v>23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"/>
  <sheetViews>
    <sheetView topLeftCell="B1" workbookViewId="0">
      <selection activeCell="B3" sqref="B3"/>
    </sheetView>
  </sheetViews>
  <sheetFormatPr defaultRowHeight="15" x14ac:dyDescent="0.25"/>
  <cols>
    <col min="1" max="1" width="42.5703125" bestFit="1" customWidth="1"/>
    <col min="10" max="10" width="9.140625" customWidth="1"/>
    <col min="11" max="11" width="12.140625" customWidth="1"/>
    <col min="12" max="12" width="10.42578125" customWidth="1"/>
    <col min="13" max="13" width="12.5703125" customWidth="1"/>
    <col min="14" max="14" width="12.140625" customWidth="1"/>
    <col min="15" max="15" width="10.140625" customWidth="1"/>
    <col min="16" max="16" width="10.7109375" customWidth="1"/>
    <col min="17" max="17" width="11.5703125" customWidth="1"/>
    <col min="18" max="18" width="12.85546875" customWidth="1"/>
    <col min="19" max="20" width="10.85546875" customWidth="1"/>
    <col min="21" max="21" width="12" customWidth="1"/>
    <col min="22" max="23" width="11.42578125" customWidth="1"/>
    <col min="24" max="24" width="10.5703125" customWidth="1"/>
    <col min="25" max="25" width="10.85546875" customWidth="1"/>
    <col min="26" max="26" width="11.28515625" customWidth="1"/>
    <col min="27" max="27" width="10.42578125" customWidth="1"/>
    <col min="28" max="29" width="10.28515625" customWidth="1"/>
    <col min="30" max="30" width="11.5703125" customWidth="1"/>
    <col min="31" max="31" width="11.28515625" customWidth="1"/>
    <col min="32" max="32" width="11" customWidth="1"/>
    <col min="33" max="33" width="10.85546875" customWidth="1"/>
    <col min="34" max="34" width="10.5703125" customWidth="1"/>
    <col min="35" max="35" width="10.7109375" customWidth="1"/>
    <col min="36" max="36" width="9.28515625" customWidth="1"/>
    <col min="37" max="37" width="10.28515625" customWidth="1"/>
  </cols>
  <sheetData>
    <row r="1" spans="1:37" s="2" customFormat="1" ht="20.25" x14ac:dyDescent="0.3">
      <c r="A1" s="3" t="s">
        <v>24</v>
      </c>
      <c r="B1" s="2" t="s">
        <v>26</v>
      </c>
    </row>
    <row r="2" spans="1:37" s="4" customFormat="1" x14ac:dyDescent="0.25">
      <c r="A2" s="4" t="s">
        <v>25</v>
      </c>
      <c r="B2" s="4">
        <v>1</v>
      </c>
      <c r="C2" s="4">
        <f>B2+1</f>
        <v>2</v>
      </c>
      <c r="D2" s="4">
        <f t="shared" ref="D2:AK2" si="0">C2+1</f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  <c r="H2" s="4">
        <f t="shared" si="0"/>
        <v>7</v>
      </c>
      <c r="I2" s="4">
        <f t="shared" si="0"/>
        <v>8</v>
      </c>
      <c r="J2" s="4">
        <f t="shared" si="0"/>
        <v>9</v>
      </c>
      <c r="K2" s="4">
        <f t="shared" si="0"/>
        <v>10</v>
      </c>
      <c r="L2" s="4">
        <f t="shared" si="0"/>
        <v>11</v>
      </c>
      <c r="M2" s="4">
        <f t="shared" si="0"/>
        <v>12</v>
      </c>
      <c r="N2" s="4">
        <f t="shared" si="0"/>
        <v>13</v>
      </c>
      <c r="O2" s="4">
        <f t="shared" si="0"/>
        <v>14</v>
      </c>
      <c r="P2" s="4">
        <f t="shared" si="0"/>
        <v>15</v>
      </c>
      <c r="Q2" s="4">
        <f t="shared" si="0"/>
        <v>16</v>
      </c>
      <c r="R2" s="4">
        <f t="shared" si="0"/>
        <v>17</v>
      </c>
      <c r="S2" s="4">
        <f t="shared" si="0"/>
        <v>18</v>
      </c>
      <c r="T2" s="4">
        <f t="shared" si="0"/>
        <v>19</v>
      </c>
      <c r="U2" s="4">
        <f t="shared" si="0"/>
        <v>20</v>
      </c>
      <c r="V2" s="4">
        <f t="shared" si="0"/>
        <v>21</v>
      </c>
      <c r="W2" s="4">
        <f t="shared" si="0"/>
        <v>22</v>
      </c>
      <c r="X2" s="4">
        <f t="shared" si="0"/>
        <v>23</v>
      </c>
      <c r="Y2" s="4">
        <f t="shared" si="0"/>
        <v>24</v>
      </c>
      <c r="Z2" s="4">
        <f t="shared" si="0"/>
        <v>25</v>
      </c>
      <c r="AA2" s="4">
        <f t="shared" si="0"/>
        <v>26</v>
      </c>
      <c r="AB2" s="4">
        <f t="shared" si="0"/>
        <v>27</v>
      </c>
      <c r="AC2" s="4">
        <f t="shared" si="0"/>
        <v>28</v>
      </c>
      <c r="AD2" s="4">
        <f t="shared" si="0"/>
        <v>29</v>
      </c>
      <c r="AE2" s="4">
        <f t="shared" si="0"/>
        <v>30</v>
      </c>
      <c r="AF2" s="4">
        <f t="shared" si="0"/>
        <v>31</v>
      </c>
      <c r="AG2" s="4">
        <f t="shared" si="0"/>
        <v>32</v>
      </c>
      <c r="AH2" s="4">
        <f t="shared" si="0"/>
        <v>33</v>
      </c>
      <c r="AI2" s="4">
        <f t="shared" si="0"/>
        <v>34</v>
      </c>
      <c r="AJ2" s="4">
        <f t="shared" si="0"/>
        <v>35</v>
      </c>
      <c r="AK2" s="4">
        <f t="shared" si="0"/>
        <v>36</v>
      </c>
    </row>
    <row r="3" spans="1:37" s="15" customFormat="1" x14ac:dyDescent="0.25">
      <c r="A3" s="15" t="str">
        <f>IF('Sales Mix'!A3="","",'Sales Mix'!A3)</f>
        <v>Diamond 375 ML</v>
      </c>
      <c r="B3" s="15">
        <f ca="1">IF('Sales Mix'!$B3="","",'Sales Mix'!$B3*'Intermediate Work'!B$37*'Seasonality Impact'!C3)</f>
        <v>0</v>
      </c>
      <c r="C3" s="15">
        <f ca="1">IF('Sales Mix'!$B3="","",'Sales Mix'!$B3*'Intermediate Work'!C$37*'Seasonality Impact'!D3)</f>
        <v>0</v>
      </c>
      <c r="D3" s="15">
        <f ca="1">IF('Sales Mix'!$B3="","",'Sales Mix'!$B3*'Intermediate Work'!D$37*'Seasonality Impact'!E3)</f>
        <v>0</v>
      </c>
      <c r="E3" s="15">
        <f ca="1">IF('Sales Mix'!$B3="","",'Sales Mix'!$B3*'Intermediate Work'!E$37*'Seasonality Impact'!F3)</f>
        <v>0</v>
      </c>
      <c r="F3" s="15">
        <f ca="1">IF('Sales Mix'!$B3="","",'Sales Mix'!$B3*'Intermediate Work'!F$37*'Seasonality Impact'!G3)</f>
        <v>0</v>
      </c>
      <c r="G3" s="15">
        <f ca="1">IF('Sales Mix'!$B3="","",'Sales Mix'!$B3*'Intermediate Work'!G$37*'Seasonality Impact'!H3)</f>
        <v>0</v>
      </c>
      <c r="H3" s="15">
        <f ca="1">IF('Sales Mix'!$B3="","",'Sales Mix'!$B3*'Intermediate Work'!H$37*'Seasonality Impact'!I3)</f>
        <v>2212.5569366874192</v>
      </c>
      <c r="I3" s="15">
        <f ca="1">IF('Sales Mix'!$B3="","",'Sales Mix'!$B3*'Intermediate Work'!I$37*'Seasonality Impact'!J3)</f>
        <v>2331.7975968683181</v>
      </c>
      <c r="J3" s="15">
        <f ca="1">IF('Sales Mix'!$B3="","",'Sales Mix'!$B3*'Intermediate Work'!J$37*'Seasonality Impact'!K3)</f>
        <v>2451.0382570492161</v>
      </c>
      <c r="K3" s="15">
        <f ca="1">IF('Sales Mix'!$B3="","",'Sales Mix'!$B3*'Intermediate Work'!K$37*'Seasonality Impact'!L3)</f>
        <v>4782.8358539175342</v>
      </c>
      <c r="L3" s="15">
        <f ca="1">IF('Sales Mix'!$B3="","",'Sales Mix'!$B3*'Intermediate Work'!L$37*'Seasonality Impact'!M3)</f>
        <v>5021.317174279332</v>
      </c>
      <c r="M3" s="15">
        <f ca="1">IF('Sales Mix'!$B3="","",'Sales Mix'!$B3*'Intermediate Work'!M$37*'Seasonality Impact'!N3)</f>
        <v>5259.7984946411298</v>
      </c>
      <c r="N3" s="15">
        <f ca="1">IF('Sales Mix'!$B3="","",'Sales Mix'!$B3*'Intermediate Work'!N$37*'Seasonality Impact'!O3)</f>
        <v>7710.8367516903454</v>
      </c>
      <c r="O3" s="15">
        <f ca="1">IF('Sales Mix'!$B3="","",'Sales Mix'!$B3*'Intermediate Work'!O$37*'Seasonality Impact'!P3)</f>
        <v>8068.558732233043</v>
      </c>
      <c r="P3" s="15">
        <f ca="1">IF('Sales Mix'!$B3="","",'Sales Mix'!$B3*'Intermediate Work'!P$37*'Seasonality Impact'!Q3)</f>
        <v>8426.2807127757369</v>
      </c>
      <c r="Q3" s="15">
        <f ca="1">IF('Sales Mix'!$B3="","",'Sales Mix'!$B3*'Intermediate Work'!Q$37*'Seasonality Impact'!R3)</f>
        <v>10996.559630005855</v>
      </c>
      <c r="R3" s="15">
        <f ca="1">IF('Sales Mix'!$B3="","",'Sales Mix'!$B3*'Intermediate Work'!R$37*'Seasonality Impact'!S3)</f>
        <v>11473.522270729449</v>
      </c>
      <c r="S3" s="15">
        <f ca="1">IF('Sales Mix'!$B3="","",'Sales Mix'!$B3*'Intermediate Work'!S$37*'Seasonality Impact'!T3)</f>
        <v>11950.484911453037</v>
      </c>
      <c r="T3" s="15">
        <f ca="1">IF('Sales Mix'!$B3="","",'Sales Mix'!$B3*'Intermediate Work'!T$37*'Seasonality Impact'!U3)</f>
        <v>14515.497555568458</v>
      </c>
      <c r="U3" s="15">
        <f ca="1">IF('Sales Mix'!$B3="","",'Sales Mix'!$B3*'Intermediate Work'!U$37*'Seasonality Impact'!V3)</f>
        <v>15134.338480708513</v>
      </c>
      <c r="V3" s="15">
        <f ca="1">IF('Sales Mix'!$B3="","",'Sales Mix'!$B3*'Intermediate Work'!V$37*'Seasonality Impact'!W3)</f>
        <v>15753.179405848567</v>
      </c>
      <c r="W3" s="15">
        <f ca="1">IF('Sales Mix'!$B3="","",'Sales Mix'!$B3*'Intermediate Work'!W$37*'Seasonality Impact'!X3)</f>
        <v>18460.070334380445</v>
      </c>
      <c r="X3" s="15">
        <f ca="1">IF('Sales Mix'!$B3="","",'Sales Mix'!$B3*'Intermediate Work'!X$37*'Seasonality Impact'!Y3)</f>
        <v>19220.789543936968</v>
      </c>
      <c r="Y3" s="15">
        <f ca="1">IF('Sales Mix'!$B3="","",'Sales Mix'!$B3*'Intermediate Work'!Y$37*'Seasonality Impact'!Z3)</f>
        <v>19981.508753493476</v>
      </c>
      <c r="Z3" s="15">
        <f ca="1">IF('Sales Mix'!$B3="","",'Sales Mix'!$B3*'Intermediate Work'!Z$37*'Seasonality Impact'!AA3)</f>
        <v>22830.277966441816</v>
      </c>
      <c r="AA3" s="15">
        <f ca="1">IF('Sales Mix'!$B3="","",'Sales Mix'!$B3*'Intermediate Work'!AA$37*'Seasonality Impact'!AB3)</f>
        <v>23732.875460414805</v>
      </c>
      <c r="AB3" s="15">
        <f ca="1">IF('Sales Mix'!$B3="","",'Sales Mix'!$B3*'Intermediate Work'!AB$37*'Seasonality Impact'!AC3)</f>
        <v>24635.472954387777</v>
      </c>
      <c r="AC3" s="15">
        <f ca="1">IF('Sales Mix'!$B3="","",'Sales Mix'!$B3*'Intermediate Work'!AC$37*'Seasonality Impact'!AD3)</f>
        <v>27626.120451752569</v>
      </c>
      <c r="AD3" s="15">
        <f ca="1">IF('Sales Mix'!$B3="","",'Sales Mix'!$B3*'Intermediate Work'!AD$37*'Seasonality Impact'!AE3)</f>
        <v>28670.596230142022</v>
      </c>
      <c r="AE3" s="15">
        <f ca="1">IF('Sales Mix'!$B3="","",'Sales Mix'!$B3*'Intermediate Work'!AE$37*'Seasonality Impact'!AF3)</f>
        <v>29715.072008531461</v>
      </c>
      <c r="AF3" s="15">
        <f ca="1">IF('Sales Mix'!$B3="","",'Sales Mix'!$B3*'Intermediate Work'!AF$37*'Seasonality Impact'!AG3)</f>
        <v>32898.967961889408</v>
      </c>
      <c r="AG3" s="15">
        <f ca="1">IF('Sales Mix'!$B3="","",'Sales Mix'!$B3*'Intermediate Work'!AG$37*'Seasonality Impact'!AH3)</f>
        <v>34075.981993499554</v>
      </c>
      <c r="AH3" s="15">
        <f ca="1">IF('Sales Mix'!$B3="","",'Sales Mix'!$B3*'Intermediate Work'!AH$37*'Seasonality Impact'!AI3)</f>
        <v>35252.9960251097</v>
      </c>
      <c r="AI3" s="15">
        <f ca="1">IF('Sales Mix'!$B3="","",'Sales Mix'!$B3*'Intermediate Work'!AI$37*'Seasonality Impact'!AJ3)</f>
        <v>38569.430231688362</v>
      </c>
      <c r="AJ3" s="15">
        <f ca="1">IF('Sales Mix'!$B3="","",'Sales Mix'!$B3*'Intermediate Work'!AJ$37*'Seasonality Impact'!AK3)</f>
        <v>39878.98251651918</v>
      </c>
      <c r="AK3" s="15">
        <f ca="1">IF('Sales Mix'!$B3="","",'Sales Mix'!$B3*'Intermediate Work'!AK$37*'Seasonality Impact'!AL3)</f>
        <v>43401.091738037452</v>
      </c>
    </row>
    <row r="4" spans="1:37" s="15" customFormat="1" x14ac:dyDescent="0.25">
      <c r="A4" s="15" t="str">
        <f>IF('Sales Mix'!A4="","",'Sales Mix'!A4)</f>
        <v>Platinum 375 ML</v>
      </c>
      <c r="B4" s="15">
        <f ca="1">IF('Sales Mix'!$B4="","",'Sales Mix'!$B4*'Intermediate Work'!B$37*'Seasonality Impact'!C4)</f>
        <v>0</v>
      </c>
      <c r="C4" s="15">
        <f ca="1">IF('Sales Mix'!$B4="","",'Sales Mix'!$B4*'Intermediate Work'!C$37*'Seasonality Impact'!D4)</f>
        <v>0</v>
      </c>
      <c r="D4" s="15">
        <f ca="1">IF('Sales Mix'!$B4="","",'Sales Mix'!$B4*'Intermediate Work'!D$37*'Seasonality Impact'!E4)</f>
        <v>0</v>
      </c>
      <c r="E4" s="15">
        <f ca="1">IF('Sales Mix'!$B4="","",'Sales Mix'!$B4*'Intermediate Work'!E$37*'Seasonality Impact'!F4)</f>
        <v>0</v>
      </c>
      <c r="F4" s="15">
        <f ca="1">IF('Sales Mix'!$B4="","",'Sales Mix'!$B4*'Intermediate Work'!F$37*'Seasonality Impact'!G4)</f>
        <v>0</v>
      </c>
      <c r="G4" s="15">
        <f ca="1">IF('Sales Mix'!$B4="","",'Sales Mix'!$B4*'Intermediate Work'!G$37*'Seasonality Impact'!H4)</f>
        <v>0</v>
      </c>
      <c r="H4" s="15">
        <f ca="1">IF('Sales Mix'!$B4="","",'Sales Mix'!$B4*'Intermediate Work'!H$37*'Seasonality Impact'!I4)</f>
        <v>2212.5569366874192</v>
      </c>
      <c r="I4" s="15">
        <f ca="1">IF('Sales Mix'!$B4="","",'Sales Mix'!$B4*'Intermediate Work'!I$37*'Seasonality Impact'!J4)</f>
        <v>2331.7975968683181</v>
      </c>
      <c r="J4" s="15">
        <f ca="1">IF('Sales Mix'!$B4="","",'Sales Mix'!$B4*'Intermediate Work'!J$37*'Seasonality Impact'!K4)</f>
        <v>2451.0382570492161</v>
      </c>
      <c r="K4" s="15">
        <f ca="1">IF('Sales Mix'!$B4="","",'Sales Mix'!$B4*'Intermediate Work'!K$37*'Seasonality Impact'!L4)</f>
        <v>4782.8358539175342</v>
      </c>
      <c r="L4" s="15">
        <f ca="1">IF('Sales Mix'!$B4="","",'Sales Mix'!$B4*'Intermediate Work'!L$37*'Seasonality Impact'!M4)</f>
        <v>5021.317174279332</v>
      </c>
      <c r="M4" s="15">
        <f ca="1">IF('Sales Mix'!$B4="","",'Sales Mix'!$B4*'Intermediate Work'!M$37*'Seasonality Impact'!N4)</f>
        <v>5259.7984946411298</v>
      </c>
      <c r="N4" s="15">
        <f ca="1">IF('Sales Mix'!$B4="","",'Sales Mix'!$B4*'Intermediate Work'!N$37*'Seasonality Impact'!O4)</f>
        <v>7710.8367516903454</v>
      </c>
      <c r="O4" s="15">
        <f ca="1">IF('Sales Mix'!$B4="","",'Sales Mix'!$B4*'Intermediate Work'!O$37*'Seasonality Impact'!P4)</f>
        <v>8068.558732233043</v>
      </c>
      <c r="P4" s="15">
        <f ca="1">IF('Sales Mix'!$B4="","",'Sales Mix'!$B4*'Intermediate Work'!P$37*'Seasonality Impact'!Q4)</f>
        <v>8426.2807127757369</v>
      </c>
      <c r="Q4" s="15">
        <f ca="1">IF('Sales Mix'!$B4="","",'Sales Mix'!$B4*'Intermediate Work'!Q$37*'Seasonality Impact'!R4)</f>
        <v>10996.559630005855</v>
      </c>
      <c r="R4" s="15">
        <f ca="1">IF('Sales Mix'!$B4="","",'Sales Mix'!$B4*'Intermediate Work'!R$37*'Seasonality Impact'!S4)</f>
        <v>11473.522270729449</v>
      </c>
      <c r="S4" s="15">
        <f ca="1">IF('Sales Mix'!$B4="","",'Sales Mix'!$B4*'Intermediate Work'!S$37*'Seasonality Impact'!T4)</f>
        <v>11950.484911453037</v>
      </c>
      <c r="T4" s="15">
        <f ca="1">IF('Sales Mix'!$B4="","",'Sales Mix'!$B4*'Intermediate Work'!T$37*'Seasonality Impact'!U4)</f>
        <v>14515.497555568458</v>
      </c>
      <c r="U4" s="15">
        <f ca="1">IF('Sales Mix'!$B4="","",'Sales Mix'!$B4*'Intermediate Work'!U$37*'Seasonality Impact'!V4)</f>
        <v>15134.338480708513</v>
      </c>
      <c r="V4" s="15">
        <f ca="1">IF('Sales Mix'!$B4="","",'Sales Mix'!$B4*'Intermediate Work'!V$37*'Seasonality Impact'!W4)</f>
        <v>15753.179405848567</v>
      </c>
      <c r="W4" s="15">
        <f ca="1">IF('Sales Mix'!$B4="","",'Sales Mix'!$B4*'Intermediate Work'!W$37*'Seasonality Impact'!X4)</f>
        <v>18460.070334380445</v>
      </c>
      <c r="X4" s="15">
        <f ca="1">IF('Sales Mix'!$B4="","",'Sales Mix'!$B4*'Intermediate Work'!X$37*'Seasonality Impact'!Y4)</f>
        <v>19220.789543936968</v>
      </c>
      <c r="Y4" s="15">
        <f ca="1">IF('Sales Mix'!$B4="","",'Sales Mix'!$B4*'Intermediate Work'!Y$37*'Seasonality Impact'!Z4)</f>
        <v>19981.508753493476</v>
      </c>
      <c r="Z4" s="15">
        <f ca="1">IF('Sales Mix'!$B4="","",'Sales Mix'!$B4*'Intermediate Work'!Z$37*'Seasonality Impact'!AA4)</f>
        <v>22830.277966441816</v>
      </c>
      <c r="AA4" s="15">
        <f ca="1">IF('Sales Mix'!$B4="","",'Sales Mix'!$B4*'Intermediate Work'!AA$37*'Seasonality Impact'!AB4)</f>
        <v>23732.875460414805</v>
      </c>
      <c r="AB4" s="15">
        <f ca="1">IF('Sales Mix'!$B4="","",'Sales Mix'!$B4*'Intermediate Work'!AB$37*'Seasonality Impact'!AC4)</f>
        <v>24635.472954387777</v>
      </c>
      <c r="AC4" s="15">
        <f ca="1">IF('Sales Mix'!$B4="","",'Sales Mix'!$B4*'Intermediate Work'!AC$37*'Seasonality Impact'!AD4)</f>
        <v>27626.120451752569</v>
      </c>
      <c r="AD4" s="15">
        <f ca="1">IF('Sales Mix'!$B4="","",'Sales Mix'!$B4*'Intermediate Work'!AD$37*'Seasonality Impact'!AE4)</f>
        <v>28670.596230142022</v>
      </c>
      <c r="AE4" s="15">
        <f ca="1">IF('Sales Mix'!$B4="","",'Sales Mix'!$B4*'Intermediate Work'!AE$37*'Seasonality Impact'!AF4)</f>
        <v>29715.072008531461</v>
      </c>
      <c r="AF4" s="15">
        <f ca="1">IF('Sales Mix'!$B4="","",'Sales Mix'!$B4*'Intermediate Work'!AF$37*'Seasonality Impact'!AG4)</f>
        <v>32898.967961889408</v>
      </c>
      <c r="AG4" s="15">
        <f ca="1">IF('Sales Mix'!$B4="","",'Sales Mix'!$B4*'Intermediate Work'!AG$37*'Seasonality Impact'!AH4)</f>
        <v>34075.981993499554</v>
      </c>
      <c r="AH4" s="15">
        <f ca="1">IF('Sales Mix'!$B4="","",'Sales Mix'!$B4*'Intermediate Work'!AH$37*'Seasonality Impact'!AI4)</f>
        <v>35252.9960251097</v>
      </c>
      <c r="AI4" s="15">
        <f ca="1">IF('Sales Mix'!$B4="","",'Sales Mix'!$B4*'Intermediate Work'!AI$37*'Seasonality Impact'!AJ4)</f>
        <v>38569.430231688362</v>
      </c>
      <c r="AJ4" s="15">
        <f ca="1">IF('Sales Mix'!$B4="","",'Sales Mix'!$B4*'Intermediate Work'!AJ$37*'Seasonality Impact'!AK4)</f>
        <v>39878.98251651918</v>
      </c>
      <c r="AK4" s="15">
        <f ca="1">IF('Sales Mix'!$B4="","",'Sales Mix'!$B4*'Intermediate Work'!AK$37*'Seasonality Impact'!AL4)</f>
        <v>43401.091738037452</v>
      </c>
    </row>
    <row r="5" spans="1:37" s="15" customFormat="1" x14ac:dyDescent="0.25">
      <c r="A5" s="15" t="str">
        <f>IF('Sales Mix'!A5="","",'Sales Mix'!A5)</f>
        <v>Gold 375 ML</v>
      </c>
      <c r="B5" s="15">
        <f ca="1">IF('Sales Mix'!$B5="","",'Sales Mix'!$B5*'Intermediate Work'!B$37*'Seasonality Impact'!C5)</f>
        <v>0</v>
      </c>
      <c r="C5" s="15">
        <f ca="1">IF('Sales Mix'!$B5="","",'Sales Mix'!$B5*'Intermediate Work'!C$37*'Seasonality Impact'!D5)</f>
        <v>0</v>
      </c>
      <c r="D5" s="15">
        <f ca="1">IF('Sales Mix'!$B5="","",'Sales Mix'!$B5*'Intermediate Work'!D$37*'Seasonality Impact'!E5)</f>
        <v>0</v>
      </c>
      <c r="E5" s="15">
        <f ca="1">IF('Sales Mix'!$B5="","",'Sales Mix'!$B5*'Intermediate Work'!E$37*'Seasonality Impact'!F5)</f>
        <v>0</v>
      </c>
      <c r="F5" s="15">
        <f ca="1">IF('Sales Mix'!$B5="","",'Sales Mix'!$B5*'Intermediate Work'!F$37*'Seasonality Impact'!G5)</f>
        <v>0</v>
      </c>
      <c r="G5" s="15">
        <f ca="1">IF('Sales Mix'!$B5="","",'Sales Mix'!$B5*'Intermediate Work'!G$37*'Seasonality Impact'!H5)</f>
        <v>0</v>
      </c>
      <c r="H5" s="15">
        <f ca="1">IF('Sales Mix'!$B5="","",'Sales Mix'!$B5*'Intermediate Work'!H$37*'Seasonality Impact'!I5)</f>
        <v>3318.8354050311286</v>
      </c>
      <c r="I5" s="15">
        <f ca="1">IF('Sales Mix'!$B5="","",'Sales Mix'!$B5*'Intermediate Work'!I$37*'Seasonality Impact'!J5)</f>
        <v>3497.6963953024765</v>
      </c>
      <c r="J5" s="15">
        <f ca="1">IF('Sales Mix'!$B5="","",'Sales Mix'!$B5*'Intermediate Work'!J$37*'Seasonality Impact'!K5)</f>
        <v>3676.5573855738244</v>
      </c>
      <c r="K5" s="15">
        <f ca="1">IF('Sales Mix'!$B5="","",'Sales Mix'!$B5*'Intermediate Work'!K$37*'Seasonality Impact'!L5)</f>
        <v>7174.2537808763018</v>
      </c>
      <c r="L5" s="15">
        <f ca="1">IF('Sales Mix'!$B5="","",'Sales Mix'!$B5*'Intermediate Work'!L$37*'Seasonality Impact'!M5)</f>
        <v>7531.9757614189975</v>
      </c>
      <c r="M5" s="15">
        <f ca="1">IF('Sales Mix'!$B5="","",'Sales Mix'!$B5*'Intermediate Work'!M$37*'Seasonality Impact'!N5)</f>
        <v>7889.6977419616933</v>
      </c>
      <c r="N5" s="15">
        <f ca="1">IF('Sales Mix'!$B5="","",'Sales Mix'!$B5*'Intermediate Work'!N$37*'Seasonality Impact'!O5)</f>
        <v>11566.255127535518</v>
      </c>
      <c r="O5" s="15">
        <f ca="1">IF('Sales Mix'!$B5="","",'Sales Mix'!$B5*'Intermediate Work'!O$37*'Seasonality Impact'!P5)</f>
        <v>12102.838098349563</v>
      </c>
      <c r="P5" s="15">
        <f ca="1">IF('Sales Mix'!$B5="","",'Sales Mix'!$B5*'Intermediate Work'!P$37*'Seasonality Impact'!Q5)</f>
        <v>12639.421069163604</v>
      </c>
      <c r="Q5" s="15">
        <f ca="1">IF('Sales Mix'!$B5="","",'Sales Mix'!$B5*'Intermediate Work'!Q$37*'Seasonality Impact'!R5)</f>
        <v>16494.83944500878</v>
      </c>
      <c r="R5" s="15">
        <f ca="1">IF('Sales Mix'!$B5="","",'Sales Mix'!$B5*'Intermediate Work'!R$37*'Seasonality Impact'!S5)</f>
        <v>17210.283406094171</v>
      </c>
      <c r="S5" s="15">
        <f ca="1">IF('Sales Mix'!$B5="","",'Sales Mix'!$B5*'Intermediate Work'!S$37*'Seasonality Impact'!T5)</f>
        <v>17925.727367179556</v>
      </c>
      <c r="T5" s="15">
        <f ca="1">IF('Sales Mix'!$B5="","",'Sales Mix'!$B5*'Intermediate Work'!T$37*'Seasonality Impact'!U5)</f>
        <v>21773.246333352683</v>
      </c>
      <c r="U5" s="15">
        <f ca="1">IF('Sales Mix'!$B5="","",'Sales Mix'!$B5*'Intermediate Work'!U$37*'Seasonality Impact'!V5)</f>
        <v>22701.507721062768</v>
      </c>
      <c r="V5" s="15">
        <f ca="1">IF('Sales Mix'!$B5="","",'Sales Mix'!$B5*'Intermediate Work'!V$37*'Seasonality Impact'!W5)</f>
        <v>23629.769108772849</v>
      </c>
      <c r="W5" s="15">
        <f ca="1">IF('Sales Mix'!$B5="","",'Sales Mix'!$B5*'Intermediate Work'!W$37*'Seasonality Impact'!X5)</f>
        <v>27690.105501570662</v>
      </c>
      <c r="X5" s="15">
        <f ca="1">IF('Sales Mix'!$B5="","",'Sales Mix'!$B5*'Intermediate Work'!X$37*'Seasonality Impact'!Y5)</f>
        <v>28831.184315905448</v>
      </c>
      <c r="Y5" s="15">
        <f ca="1">IF('Sales Mix'!$B5="","",'Sales Mix'!$B5*'Intermediate Work'!Y$37*'Seasonality Impact'!Z5)</f>
        <v>29972.263130240211</v>
      </c>
      <c r="Z5" s="15">
        <f ca="1">IF('Sales Mix'!$B5="","",'Sales Mix'!$B5*'Intermediate Work'!Z$37*'Seasonality Impact'!AA5)</f>
        <v>34245.416949662722</v>
      </c>
      <c r="AA5" s="15">
        <f ca="1">IF('Sales Mix'!$B5="","",'Sales Mix'!$B5*'Intermediate Work'!AA$37*'Seasonality Impact'!AB5)</f>
        <v>35599.313190622204</v>
      </c>
      <c r="AB5" s="15">
        <f ca="1">IF('Sales Mix'!$B5="","",'Sales Mix'!$B5*'Intermediate Work'!AB$37*'Seasonality Impact'!AC5)</f>
        <v>36953.209431581665</v>
      </c>
      <c r="AC5" s="15">
        <f ca="1">IF('Sales Mix'!$B5="","",'Sales Mix'!$B5*'Intermediate Work'!AC$37*'Seasonality Impact'!AD5)</f>
        <v>41439.18067762885</v>
      </c>
      <c r="AD5" s="15">
        <f ca="1">IF('Sales Mix'!$B5="","",'Sales Mix'!$B5*'Intermediate Work'!AD$37*'Seasonality Impact'!AE5)</f>
        <v>43005.894345213033</v>
      </c>
      <c r="AE5" s="15">
        <f ca="1">IF('Sales Mix'!$B5="","",'Sales Mix'!$B5*'Intermediate Work'!AE$37*'Seasonality Impact'!AF5)</f>
        <v>44572.608012797187</v>
      </c>
      <c r="AF5" s="15">
        <f ca="1">IF('Sales Mix'!$B5="","",'Sales Mix'!$B5*'Intermediate Work'!AF$37*'Seasonality Impact'!AG5)</f>
        <v>49348.451942834108</v>
      </c>
      <c r="AG5" s="15">
        <f ca="1">IF('Sales Mix'!$B5="","",'Sales Mix'!$B5*'Intermediate Work'!AG$37*'Seasonality Impact'!AH5)</f>
        <v>51113.972990249335</v>
      </c>
      <c r="AH5" s="15">
        <f ca="1">IF('Sales Mix'!$B5="","",'Sales Mix'!$B5*'Intermediate Work'!AH$37*'Seasonality Impact'!AI5)</f>
        <v>52879.494037664546</v>
      </c>
      <c r="AI5" s="15">
        <f ca="1">IF('Sales Mix'!$B5="","",'Sales Mix'!$B5*'Intermediate Work'!AI$37*'Seasonality Impact'!AJ5)</f>
        <v>57854.145347532532</v>
      </c>
      <c r="AJ5" s="15">
        <f ca="1">IF('Sales Mix'!$B5="","",'Sales Mix'!$B5*'Intermediate Work'!AJ$37*'Seasonality Impact'!AK5)</f>
        <v>59818.473774778766</v>
      </c>
      <c r="AK5" s="15">
        <f ca="1">IF('Sales Mix'!$B5="","",'Sales Mix'!$B5*'Intermediate Work'!AK$37*'Seasonality Impact'!AL5)</f>
        <v>65101.637607056175</v>
      </c>
    </row>
    <row r="6" spans="1:37" s="15" customFormat="1" x14ac:dyDescent="0.25">
      <c r="A6" s="15" t="str">
        <f>IF('Sales Mix'!A6="","",'Sales Mix'!A6)</f>
        <v>Diamond 750 ML</v>
      </c>
      <c r="B6" s="15">
        <f ca="1">IF('Sales Mix'!$B6="","",'Sales Mix'!$B6*'Intermediate Work'!B$37*'Seasonality Impact'!C6)</f>
        <v>0</v>
      </c>
      <c r="C6" s="15">
        <f ca="1">IF('Sales Mix'!$B6="","",'Sales Mix'!$B6*'Intermediate Work'!C$37*'Seasonality Impact'!D6)</f>
        <v>0</v>
      </c>
      <c r="D6" s="15">
        <f ca="1">IF('Sales Mix'!$B6="","",'Sales Mix'!$B6*'Intermediate Work'!D$37*'Seasonality Impact'!E6)</f>
        <v>0</v>
      </c>
      <c r="E6" s="15">
        <f ca="1">IF('Sales Mix'!$B6="","",'Sales Mix'!$B6*'Intermediate Work'!E$37*'Seasonality Impact'!F6)</f>
        <v>0</v>
      </c>
      <c r="F6" s="15">
        <f ca="1">IF('Sales Mix'!$B6="","",'Sales Mix'!$B6*'Intermediate Work'!F$37*'Seasonality Impact'!G6)</f>
        <v>0</v>
      </c>
      <c r="G6" s="15">
        <f ca="1">IF('Sales Mix'!$B6="","",'Sales Mix'!$B6*'Intermediate Work'!G$37*'Seasonality Impact'!H6)</f>
        <v>0</v>
      </c>
      <c r="H6" s="15">
        <f ca="1">IF('Sales Mix'!$B6="","",'Sales Mix'!$B6*'Intermediate Work'!H$37*'Seasonality Impact'!I6)</f>
        <v>2212.5569366874192</v>
      </c>
      <c r="I6" s="15">
        <f ca="1">IF('Sales Mix'!$B6="","",'Sales Mix'!$B6*'Intermediate Work'!I$37*'Seasonality Impact'!J6)</f>
        <v>2331.7975968683181</v>
      </c>
      <c r="J6" s="15">
        <f ca="1">IF('Sales Mix'!$B6="","",'Sales Mix'!$B6*'Intermediate Work'!J$37*'Seasonality Impact'!K6)</f>
        <v>2451.0382570492161</v>
      </c>
      <c r="K6" s="15">
        <f ca="1">IF('Sales Mix'!$B6="","",'Sales Mix'!$B6*'Intermediate Work'!K$37*'Seasonality Impact'!L6)</f>
        <v>4782.8358539175342</v>
      </c>
      <c r="L6" s="15">
        <f ca="1">IF('Sales Mix'!$B6="","",'Sales Mix'!$B6*'Intermediate Work'!L$37*'Seasonality Impact'!M6)</f>
        <v>5021.317174279332</v>
      </c>
      <c r="M6" s="15">
        <f ca="1">IF('Sales Mix'!$B6="","",'Sales Mix'!$B6*'Intermediate Work'!M$37*'Seasonality Impact'!N6)</f>
        <v>5259.7984946411298</v>
      </c>
      <c r="N6" s="15">
        <f ca="1">IF('Sales Mix'!$B6="","",'Sales Mix'!$B6*'Intermediate Work'!N$37*'Seasonality Impact'!O6)</f>
        <v>7710.8367516903454</v>
      </c>
      <c r="O6" s="15">
        <f ca="1">IF('Sales Mix'!$B6="","",'Sales Mix'!$B6*'Intermediate Work'!O$37*'Seasonality Impact'!P6)</f>
        <v>8068.558732233043</v>
      </c>
      <c r="P6" s="15">
        <f ca="1">IF('Sales Mix'!$B6="","",'Sales Mix'!$B6*'Intermediate Work'!P$37*'Seasonality Impact'!Q6)</f>
        <v>8426.2807127757369</v>
      </c>
      <c r="Q6" s="15">
        <f ca="1">IF('Sales Mix'!$B6="","",'Sales Mix'!$B6*'Intermediate Work'!Q$37*'Seasonality Impact'!R6)</f>
        <v>10996.559630005855</v>
      </c>
      <c r="R6" s="15">
        <f ca="1">IF('Sales Mix'!$B6="","",'Sales Mix'!$B6*'Intermediate Work'!R$37*'Seasonality Impact'!S6)</f>
        <v>11473.522270729449</v>
      </c>
      <c r="S6" s="15">
        <f ca="1">IF('Sales Mix'!$B6="","",'Sales Mix'!$B6*'Intermediate Work'!S$37*'Seasonality Impact'!T6)</f>
        <v>11950.484911453037</v>
      </c>
      <c r="T6" s="15">
        <f ca="1">IF('Sales Mix'!$B6="","",'Sales Mix'!$B6*'Intermediate Work'!T$37*'Seasonality Impact'!U6)</f>
        <v>14515.497555568458</v>
      </c>
      <c r="U6" s="15">
        <f ca="1">IF('Sales Mix'!$B6="","",'Sales Mix'!$B6*'Intermediate Work'!U$37*'Seasonality Impact'!V6)</f>
        <v>15134.338480708513</v>
      </c>
      <c r="V6" s="15">
        <f ca="1">IF('Sales Mix'!$B6="","",'Sales Mix'!$B6*'Intermediate Work'!V$37*'Seasonality Impact'!W6)</f>
        <v>15753.179405848567</v>
      </c>
      <c r="W6" s="15">
        <f ca="1">IF('Sales Mix'!$B6="","",'Sales Mix'!$B6*'Intermediate Work'!W$37*'Seasonality Impact'!X6)</f>
        <v>18460.070334380445</v>
      </c>
      <c r="X6" s="15">
        <f ca="1">IF('Sales Mix'!$B6="","",'Sales Mix'!$B6*'Intermediate Work'!X$37*'Seasonality Impact'!Y6)</f>
        <v>19220.789543936968</v>
      </c>
      <c r="Y6" s="15">
        <f ca="1">IF('Sales Mix'!$B6="","",'Sales Mix'!$B6*'Intermediate Work'!Y$37*'Seasonality Impact'!Z6)</f>
        <v>19981.508753493476</v>
      </c>
      <c r="Z6" s="15">
        <f ca="1">IF('Sales Mix'!$B6="","",'Sales Mix'!$B6*'Intermediate Work'!Z$37*'Seasonality Impact'!AA6)</f>
        <v>22830.277966441816</v>
      </c>
      <c r="AA6" s="15">
        <f ca="1">IF('Sales Mix'!$B6="","",'Sales Mix'!$B6*'Intermediate Work'!AA$37*'Seasonality Impact'!AB6)</f>
        <v>23732.875460414805</v>
      </c>
      <c r="AB6" s="15">
        <f ca="1">IF('Sales Mix'!$B6="","",'Sales Mix'!$B6*'Intermediate Work'!AB$37*'Seasonality Impact'!AC6)</f>
        <v>24635.472954387777</v>
      </c>
      <c r="AC6" s="15">
        <f ca="1">IF('Sales Mix'!$B6="","",'Sales Mix'!$B6*'Intermediate Work'!AC$37*'Seasonality Impact'!AD6)</f>
        <v>27626.120451752569</v>
      </c>
      <c r="AD6" s="15">
        <f ca="1">IF('Sales Mix'!$B6="","",'Sales Mix'!$B6*'Intermediate Work'!AD$37*'Seasonality Impact'!AE6)</f>
        <v>28670.596230142022</v>
      </c>
      <c r="AE6" s="15">
        <f ca="1">IF('Sales Mix'!$B6="","",'Sales Mix'!$B6*'Intermediate Work'!AE$37*'Seasonality Impact'!AF6)</f>
        <v>29715.072008531461</v>
      </c>
      <c r="AF6" s="15">
        <f ca="1">IF('Sales Mix'!$B6="","",'Sales Mix'!$B6*'Intermediate Work'!AF$37*'Seasonality Impact'!AG6)</f>
        <v>32898.967961889408</v>
      </c>
      <c r="AG6" s="15">
        <f ca="1">IF('Sales Mix'!$B6="","",'Sales Mix'!$B6*'Intermediate Work'!AG$37*'Seasonality Impact'!AH6)</f>
        <v>34075.981993499554</v>
      </c>
      <c r="AH6" s="15">
        <f ca="1">IF('Sales Mix'!$B6="","",'Sales Mix'!$B6*'Intermediate Work'!AH$37*'Seasonality Impact'!AI6)</f>
        <v>35252.9960251097</v>
      </c>
      <c r="AI6" s="15">
        <f ca="1">IF('Sales Mix'!$B6="","",'Sales Mix'!$B6*'Intermediate Work'!AI$37*'Seasonality Impact'!AJ6)</f>
        <v>38569.430231688362</v>
      </c>
      <c r="AJ6" s="15">
        <f ca="1">IF('Sales Mix'!$B6="","",'Sales Mix'!$B6*'Intermediate Work'!AJ$37*'Seasonality Impact'!AK6)</f>
        <v>39878.98251651918</v>
      </c>
      <c r="AK6" s="15">
        <f ca="1">IF('Sales Mix'!$B6="","",'Sales Mix'!$B6*'Intermediate Work'!AK$37*'Seasonality Impact'!AL6)</f>
        <v>43401.091738037452</v>
      </c>
    </row>
    <row r="7" spans="1:37" s="15" customFormat="1" x14ac:dyDescent="0.25">
      <c r="A7" s="15" t="str">
        <f>IF('Sales Mix'!A7="","",'Sales Mix'!A7)</f>
        <v>Platinum 750 ML</v>
      </c>
      <c r="B7" s="15">
        <f ca="1">IF('Sales Mix'!$B7="","",'Sales Mix'!$B7*'Intermediate Work'!B$37*'Seasonality Impact'!C7)</f>
        <v>0</v>
      </c>
      <c r="C7" s="15">
        <f ca="1">IF('Sales Mix'!$B7="","",'Sales Mix'!$B7*'Intermediate Work'!C$37*'Seasonality Impact'!D7)</f>
        <v>0</v>
      </c>
      <c r="D7" s="15">
        <f ca="1">IF('Sales Mix'!$B7="","",'Sales Mix'!$B7*'Intermediate Work'!D$37*'Seasonality Impact'!E7)</f>
        <v>0</v>
      </c>
      <c r="E7" s="15">
        <f ca="1">IF('Sales Mix'!$B7="","",'Sales Mix'!$B7*'Intermediate Work'!E$37*'Seasonality Impact'!F7)</f>
        <v>0</v>
      </c>
      <c r="F7" s="15">
        <f ca="1">IF('Sales Mix'!$B7="","",'Sales Mix'!$B7*'Intermediate Work'!F$37*'Seasonality Impact'!G7)</f>
        <v>0</v>
      </c>
      <c r="G7" s="15">
        <f ca="1">IF('Sales Mix'!$B7="","",'Sales Mix'!$B7*'Intermediate Work'!G$37*'Seasonality Impact'!H7)</f>
        <v>0</v>
      </c>
      <c r="H7" s="15">
        <f ca="1">IF('Sales Mix'!$B7="","",'Sales Mix'!$B7*'Intermediate Work'!H$37*'Seasonality Impact'!I7)</f>
        <v>2212.5569366874192</v>
      </c>
      <c r="I7" s="15">
        <f ca="1">IF('Sales Mix'!$B7="","",'Sales Mix'!$B7*'Intermediate Work'!I$37*'Seasonality Impact'!J7)</f>
        <v>2331.7975968683181</v>
      </c>
      <c r="J7" s="15">
        <f ca="1">IF('Sales Mix'!$B7="","",'Sales Mix'!$B7*'Intermediate Work'!J$37*'Seasonality Impact'!K7)</f>
        <v>2451.0382570492161</v>
      </c>
      <c r="K7" s="15">
        <f ca="1">IF('Sales Mix'!$B7="","",'Sales Mix'!$B7*'Intermediate Work'!K$37*'Seasonality Impact'!L7)</f>
        <v>4782.8358539175342</v>
      </c>
      <c r="L7" s="15">
        <f ca="1">IF('Sales Mix'!$B7="","",'Sales Mix'!$B7*'Intermediate Work'!L$37*'Seasonality Impact'!M7)</f>
        <v>5021.317174279332</v>
      </c>
      <c r="M7" s="15">
        <f ca="1">IF('Sales Mix'!$B7="","",'Sales Mix'!$B7*'Intermediate Work'!M$37*'Seasonality Impact'!N7)</f>
        <v>5259.7984946411298</v>
      </c>
      <c r="N7" s="15">
        <f ca="1">IF('Sales Mix'!$B7="","",'Sales Mix'!$B7*'Intermediate Work'!N$37*'Seasonality Impact'!O7)</f>
        <v>7710.8367516903454</v>
      </c>
      <c r="O7" s="15">
        <f ca="1">IF('Sales Mix'!$B7="","",'Sales Mix'!$B7*'Intermediate Work'!O$37*'Seasonality Impact'!P7)</f>
        <v>8068.558732233043</v>
      </c>
      <c r="P7" s="15">
        <f ca="1">IF('Sales Mix'!$B7="","",'Sales Mix'!$B7*'Intermediate Work'!P$37*'Seasonality Impact'!Q7)</f>
        <v>8426.2807127757369</v>
      </c>
      <c r="Q7" s="15">
        <f ca="1">IF('Sales Mix'!$B7="","",'Sales Mix'!$B7*'Intermediate Work'!Q$37*'Seasonality Impact'!R7)</f>
        <v>10996.559630005855</v>
      </c>
      <c r="R7" s="15">
        <f ca="1">IF('Sales Mix'!$B7="","",'Sales Mix'!$B7*'Intermediate Work'!R$37*'Seasonality Impact'!S7)</f>
        <v>11473.522270729449</v>
      </c>
      <c r="S7" s="15">
        <f ca="1">IF('Sales Mix'!$B7="","",'Sales Mix'!$B7*'Intermediate Work'!S$37*'Seasonality Impact'!T7)</f>
        <v>11950.484911453037</v>
      </c>
      <c r="T7" s="15">
        <f ca="1">IF('Sales Mix'!$B7="","",'Sales Mix'!$B7*'Intermediate Work'!T$37*'Seasonality Impact'!U7)</f>
        <v>14515.497555568458</v>
      </c>
      <c r="U7" s="15">
        <f ca="1">IF('Sales Mix'!$B7="","",'Sales Mix'!$B7*'Intermediate Work'!U$37*'Seasonality Impact'!V7)</f>
        <v>15134.338480708513</v>
      </c>
      <c r="V7" s="15">
        <f ca="1">IF('Sales Mix'!$B7="","",'Sales Mix'!$B7*'Intermediate Work'!V$37*'Seasonality Impact'!W7)</f>
        <v>15753.179405848567</v>
      </c>
      <c r="W7" s="15">
        <f ca="1">IF('Sales Mix'!$B7="","",'Sales Mix'!$B7*'Intermediate Work'!W$37*'Seasonality Impact'!X7)</f>
        <v>18460.070334380445</v>
      </c>
      <c r="X7" s="15">
        <f ca="1">IF('Sales Mix'!$B7="","",'Sales Mix'!$B7*'Intermediate Work'!X$37*'Seasonality Impact'!Y7)</f>
        <v>19220.789543936968</v>
      </c>
      <c r="Y7" s="15">
        <f ca="1">IF('Sales Mix'!$B7="","",'Sales Mix'!$B7*'Intermediate Work'!Y$37*'Seasonality Impact'!Z7)</f>
        <v>19981.508753493476</v>
      </c>
      <c r="Z7" s="15">
        <f ca="1">IF('Sales Mix'!$B7="","",'Sales Mix'!$B7*'Intermediate Work'!Z$37*'Seasonality Impact'!AA7)</f>
        <v>22830.277966441816</v>
      </c>
      <c r="AA7" s="15">
        <f ca="1">IF('Sales Mix'!$B7="","",'Sales Mix'!$B7*'Intermediate Work'!AA$37*'Seasonality Impact'!AB7)</f>
        <v>23732.875460414805</v>
      </c>
      <c r="AB7" s="15">
        <f ca="1">IF('Sales Mix'!$B7="","",'Sales Mix'!$B7*'Intermediate Work'!AB$37*'Seasonality Impact'!AC7)</f>
        <v>24635.472954387777</v>
      </c>
      <c r="AC7" s="15">
        <f ca="1">IF('Sales Mix'!$B7="","",'Sales Mix'!$B7*'Intermediate Work'!AC$37*'Seasonality Impact'!AD7)</f>
        <v>27626.120451752569</v>
      </c>
      <c r="AD7" s="15">
        <f ca="1">IF('Sales Mix'!$B7="","",'Sales Mix'!$B7*'Intermediate Work'!AD$37*'Seasonality Impact'!AE7)</f>
        <v>28670.596230142022</v>
      </c>
      <c r="AE7" s="15">
        <f ca="1">IF('Sales Mix'!$B7="","",'Sales Mix'!$B7*'Intermediate Work'!AE$37*'Seasonality Impact'!AF7)</f>
        <v>29715.072008531461</v>
      </c>
      <c r="AF7" s="15">
        <f ca="1">IF('Sales Mix'!$B7="","",'Sales Mix'!$B7*'Intermediate Work'!AF$37*'Seasonality Impact'!AG7)</f>
        <v>32898.967961889408</v>
      </c>
      <c r="AG7" s="15">
        <f ca="1">IF('Sales Mix'!$B7="","",'Sales Mix'!$B7*'Intermediate Work'!AG$37*'Seasonality Impact'!AH7)</f>
        <v>34075.981993499554</v>
      </c>
      <c r="AH7" s="15">
        <f ca="1">IF('Sales Mix'!$B7="","",'Sales Mix'!$B7*'Intermediate Work'!AH$37*'Seasonality Impact'!AI7)</f>
        <v>35252.9960251097</v>
      </c>
      <c r="AI7" s="15">
        <f ca="1">IF('Sales Mix'!$B7="","",'Sales Mix'!$B7*'Intermediate Work'!AI$37*'Seasonality Impact'!AJ7)</f>
        <v>38569.430231688362</v>
      </c>
      <c r="AJ7" s="15">
        <f ca="1">IF('Sales Mix'!$B7="","",'Sales Mix'!$B7*'Intermediate Work'!AJ$37*'Seasonality Impact'!AK7)</f>
        <v>39878.98251651918</v>
      </c>
      <c r="AK7" s="15">
        <f ca="1">IF('Sales Mix'!$B7="","",'Sales Mix'!$B7*'Intermediate Work'!AK$37*'Seasonality Impact'!AL7)</f>
        <v>43401.091738037452</v>
      </c>
    </row>
    <row r="8" spans="1:37" s="15" customFormat="1" x14ac:dyDescent="0.25">
      <c r="A8" s="15" t="str">
        <f>IF('Sales Mix'!A8="","",'Sales Mix'!A8)</f>
        <v>Gold 750 ML</v>
      </c>
      <c r="B8" s="15">
        <f ca="1">IF('Sales Mix'!$B8="","",'Sales Mix'!$B8*'Intermediate Work'!B$37*'Seasonality Impact'!C8)</f>
        <v>0</v>
      </c>
      <c r="C8" s="15">
        <f ca="1">IF('Sales Mix'!$B8="","",'Sales Mix'!$B8*'Intermediate Work'!C$37*'Seasonality Impact'!D8)</f>
        <v>0</v>
      </c>
      <c r="D8" s="15">
        <f ca="1">IF('Sales Mix'!$B8="","",'Sales Mix'!$B8*'Intermediate Work'!D$37*'Seasonality Impact'!E8)</f>
        <v>0</v>
      </c>
      <c r="E8" s="15">
        <f ca="1">IF('Sales Mix'!$B8="","",'Sales Mix'!$B8*'Intermediate Work'!E$37*'Seasonality Impact'!F8)</f>
        <v>0</v>
      </c>
      <c r="F8" s="15">
        <f ca="1">IF('Sales Mix'!$B8="","",'Sales Mix'!$B8*'Intermediate Work'!F$37*'Seasonality Impact'!G8)</f>
        <v>0</v>
      </c>
      <c r="G8" s="15">
        <f ca="1">IF('Sales Mix'!$B8="","",'Sales Mix'!$B8*'Intermediate Work'!G$37*'Seasonality Impact'!H8)</f>
        <v>0</v>
      </c>
      <c r="H8" s="15">
        <f ca="1">IF('Sales Mix'!$B8="","",'Sales Mix'!$B8*'Intermediate Work'!H$37*'Seasonality Impact'!I8)</f>
        <v>4425.1138733748385</v>
      </c>
      <c r="I8" s="15">
        <f ca="1">IF('Sales Mix'!$B8="","",'Sales Mix'!$B8*'Intermediate Work'!I$37*'Seasonality Impact'!J8)</f>
        <v>4663.5951937366362</v>
      </c>
      <c r="J8" s="15">
        <f ca="1">IF('Sales Mix'!$B8="","",'Sales Mix'!$B8*'Intermediate Work'!J$37*'Seasonality Impact'!K8)</f>
        <v>4902.0765140984322</v>
      </c>
      <c r="K8" s="15">
        <f ca="1">IF('Sales Mix'!$B8="","",'Sales Mix'!$B8*'Intermediate Work'!K$37*'Seasonality Impact'!L8)</f>
        <v>9565.6717078350684</v>
      </c>
      <c r="L8" s="15">
        <f ca="1">IF('Sales Mix'!$B8="","",'Sales Mix'!$B8*'Intermediate Work'!L$37*'Seasonality Impact'!M8)</f>
        <v>10042.634348558664</v>
      </c>
      <c r="M8" s="15">
        <f ca="1">IF('Sales Mix'!$B8="","",'Sales Mix'!$B8*'Intermediate Work'!M$37*'Seasonality Impact'!N8)</f>
        <v>10519.59698928226</v>
      </c>
      <c r="N8" s="15">
        <f ca="1">IF('Sales Mix'!$B8="","",'Sales Mix'!$B8*'Intermediate Work'!N$37*'Seasonality Impact'!O8)</f>
        <v>15421.673503380691</v>
      </c>
      <c r="O8" s="15">
        <f ca="1">IF('Sales Mix'!$B8="","",'Sales Mix'!$B8*'Intermediate Work'!O$37*'Seasonality Impact'!P8)</f>
        <v>16137.117464466086</v>
      </c>
      <c r="P8" s="15">
        <f ca="1">IF('Sales Mix'!$B8="","",'Sales Mix'!$B8*'Intermediate Work'!P$37*'Seasonality Impact'!Q8)</f>
        <v>16852.561425551474</v>
      </c>
      <c r="Q8" s="15">
        <f ca="1">IF('Sales Mix'!$B8="","",'Sales Mix'!$B8*'Intermediate Work'!Q$37*'Seasonality Impact'!R8)</f>
        <v>21993.11926001171</v>
      </c>
      <c r="R8" s="15">
        <f ca="1">IF('Sales Mix'!$B8="","",'Sales Mix'!$B8*'Intermediate Work'!R$37*'Seasonality Impact'!S8)</f>
        <v>22947.044541458898</v>
      </c>
      <c r="S8" s="15">
        <f ca="1">IF('Sales Mix'!$B8="","",'Sales Mix'!$B8*'Intermediate Work'!S$37*'Seasonality Impact'!T8)</f>
        <v>23900.969822906074</v>
      </c>
      <c r="T8" s="15">
        <f ca="1">IF('Sales Mix'!$B8="","",'Sales Mix'!$B8*'Intermediate Work'!T$37*'Seasonality Impact'!U8)</f>
        <v>29030.995111136916</v>
      </c>
      <c r="U8" s="15">
        <f ca="1">IF('Sales Mix'!$B8="","",'Sales Mix'!$B8*'Intermediate Work'!U$37*'Seasonality Impact'!V8)</f>
        <v>30268.676961417026</v>
      </c>
      <c r="V8" s="15">
        <f ca="1">IF('Sales Mix'!$B8="","",'Sales Mix'!$B8*'Intermediate Work'!V$37*'Seasonality Impact'!W8)</f>
        <v>31506.358811697133</v>
      </c>
      <c r="W8" s="15">
        <f ca="1">IF('Sales Mix'!$B8="","",'Sales Mix'!$B8*'Intermediate Work'!W$37*'Seasonality Impact'!X8)</f>
        <v>36920.140668760891</v>
      </c>
      <c r="X8" s="15">
        <f ca="1">IF('Sales Mix'!$B8="","",'Sales Mix'!$B8*'Intermediate Work'!X$37*'Seasonality Impact'!Y8)</f>
        <v>38441.579087873935</v>
      </c>
      <c r="Y8" s="15">
        <f ca="1">IF('Sales Mix'!$B8="","",'Sales Mix'!$B8*'Intermediate Work'!Y$37*'Seasonality Impact'!Z8)</f>
        <v>39963.017506986951</v>
      </c>
      <c r="Z8" s="15">
        <f ca="1">IF('Sales Mix'!$B8="","",'Sales Mix'!$B8*'Intermediate Work'!Z$37*'Seasonality Impact'!AA8)</f>
        <v>45660.555932883632</v>
      </c>
      <c r="AA8" s="15">
        <f ca="1">IF('Sales Mix'!$B8="","",'Sales Mix'!$B8*'Intermediate Work'!AA$37*'Seasonality Impact'!AB8)</f>
        <v>47465.750920829611</v>
      </c>
      <c r="AB8" s="15">
        <f ca="1">IF('Sales Mix'!$B8="","",'Sales Mix'!$B8*'Intermediate Work'!AB$37*'Seasonality Impact'!AC8)</f>
        <v>49270.945908775553</v>
      </c>
      <c r="AC8" s="15">
        <f ca="1">IF('Sales Mix'!$B8="","",'Sales Mix'!$B8*'Intermediate Work'!AC$37*'Seasonality Impact'!AD8)</f>
        <v>55252.240903505139</v>
      </c>
      <c r="AD8" s="15">
        <f ca="1">IF('Sales Mix'!$B8="","",'Sales Mix'!$B8*'Intermediate Work'!AD$37*'Seasonality Impact'!AE8)</f>
        <v>57341.192460284045</v>
      </c>
      <c r="AE8" s="15">
        <f ca="1">IF('Sales Mix'!$B8="","",'Sales Mix'!$B8*'Intermediate Work'!AE$37*'Seasonality Impact'!AF8)</f>
        <v>59430.144017062921</v>
      </c>
      <c r="AF8" s="15">
        <f ca="1">IF('Sales Mix'!$B8="","",'Sales Mix'!$B8*'Intermediate Work'!AF$37*'Seasonality Impact'!AG8)</f>
        <v>65797.935923778816</v>
      </c>
      <c r="AG8" s="15">
        <f ca="1">IF('Sales Mix'!$B8="","",'Sales Mix'!$B8*'Intermediate Work'!AG$37*'Seasonality Impact'!AH8)</f>
        <v>68151.963986999108</v>
      </c>
      <c r="AH8" s="15">
        <f ca="1">IF('Sales Mix'!$B8="","",'Sales Mix'!$B8*'Intermediate Work'!AH$37*'Seasonality Impact'!AI8)</f>
        <v>70505.9920502194</v>
      </c>
      <c r="AI8" s="15">
        <f ca="1">IF('Sales Mix'!$B8="","",'Sales Mix'!$B8*'Intermediate Work'!AI$37*'Seasonality Impact'!AJ8)</f>
        <v>77138.860463376725</v>
      </c>
      <c r="AJ8" s="15">
        <f ca="1">IF('Sales Mix'!$B8="","",'Sales Mix'!$B8*'Intermediate Work'!AJ$37*'Seasonality Impact'!AK8)</f>
        <v>79757.965033038359</v>
      </c>
      <c r="AK8" s="15">
        <f ca="1">IF('Sales Mix'!$B8="","",'Sales Mix'!$B8*'Intermediate Work'!AK$37*'Seasonality Impact'!AL8)</f>
        <v>86802.183476074904</v>
      </c>
    </row>
    <row r="9" spans="1:37" s="15" customFormat="1" x14ac:dyDescent="0.25">
      <c r="A9" s="15" t="str">
        <f>IF('Sales Mix'!A9="","",'Sales Mix'!A9)</f>
        <v>Diamond 1.75 L</v>
      </c>
      <c r="B9" s="15">
        <f ca="1">IF('Sales Mix'!$B9="","",'Sales Mix'!$B9*'Intermediate Work'!B$37*'Seasonality Impact'!C9)</f>
        <v>0</v>
      </c>
      <c r="C9" s="15">
        <f ca="1">IF('Sales Mix'!$B9="","",'Sales Mix'!$B9*'Intermediate Work'!C$37*'Seasonality Impact'!D9)</f>
        <v>0</v>
      </c>
      <c r="D9" s="15">
        <f ca="1">IF('Sales Mix'!$B9="","",'Sales Mix'!$B9*'Intermediate Work'!D$37*'Seasonality Impact'!E9)</f>
        <v>0</v>
      </c>
      <c r="E9" s="15">
        <f ca="1">IF('Sales Mix'!$B9="","",'Sales Mix'!$B9*'Intermediate Work'!E$37*'Seasonality Impact'!F9)</f>
        <v>0</v>
      </c>
      <c r="F9" s="15">
        <f ca="1">IF('Sales Mix'!$B9="","",'Sales Mix'!$B9*'Intermediate Work'!F$37*'Seasonality Impact'!G9)</f>
        <v>0</v>
      </c>
      <c r="G9" s="15">
        <f ca="1">IF('Sales Mix'!$B9="","",'Sales Mix'!$B9*'Intermediate Work'!G$37*'Seasonality Impact'!H9)</f>
        <v>0</v>
      </c>
      <c r="H9" s="15">
        <f ca="1">IF('Sales Mix'!$B9="","",'Sales Mix'!$B9*'Intermediate Work'!H$37*'Seasonality Impact'!I9)</f>
        <v>1106.2784683437096</v>
      </c>
      <c r="I9" s="15">
        <f ca="1">IF('Sales Mix'!$B9="","",'Sales Mix'!$B9*'Intermediate Work'!I$37*'Seasonality Impact'!J9)</f>
        <v>1165.8987984341591</v>
      </c>
      <c r="J9" s="15">
        <f ca="1">IF('Sales Mix'!$B9="","",'Sales Mix'!$B9*'Intermediate Work'!J$37*'Seasonality Impact'!K9)</f>
        <v>1225.519128524608</v>
      </c>
      <c r="K9" s="15">
        <f ca="1">IF('Sales Mix'!$B9="","",'Sales Mix'!$B9*'Intermediate Work'!K$37*'Seasonality Impact'!L9)</f>
        <v>2391.4179269587671</v>
      </c>
      <c r="L9" s="15">
        <f ca="1">IF('Sales Mix'!$B9="","",'Sales Mix'!$B9*'Intermediate Work'!L$37*'Seasonality Impact'!M9)</f>
        <v>2510.658587139666</v>
      </c>
      <c r="M9" s="15">
        <f ca="1">IF('Sales Mix'!$B9="","",'Sales Mix'!$B9*'Intermediate Work'!M$37*'Seasonality Impact'!N9)</f>
        <v>2629.8992473205649</v>
      </c>
      <c r="N9" s="15">
        <f ca="1">IF('Sales Mix'!$B9="","",'Sales Mix'!$B9*'Intermediate Work'!N$37*'Seasonality Impact'!O9)</f>
        <v>3855.4183758451727</v>
      </c>
      <c r="O9" s="15">
        <f ca="1">IF('Sales Mix'!$B9="","",'Sales Mix'!$B9*'Intermediate Work'!O$37*'Seasonality Impact'!P9)</f>
        <v>4034.2793661165215</v>
      </c>
      <c r="P9" s="15">
        <f ca="1">IF('Sales Mix'!$B9="","",'Sales Mix'!$B9*'Intermediate Work'!P$37*'Seasonality Impact'!Q9)</f>
        <v>4213.1403563878685</v>
      </c>
      <c r="Q9" s="15">
        <f ca="1">IF('Sales Mix'!$B9="","",'Sales Mix'!$B9*'Intermediate Work'!Q$37*'Seasonality Impact'!R9)</f>
        <v>5498.2798150029275</v>
      </c>
      <c r="R9" s="15">
        <f ca="1">IF('Sales Mix'!$B9="","",'Sales Mix'!$B9*'Intermediate Work'!R$37*'Seasonality Impact'!S9)</f>
        <v>5736.7611353647244</v>
      </c>
      <c r="S9" s="15">
        <f ca="1">IF('Sales Mix'!$B9="","",'Sales Mix'!$B9*'Intermediate Work'!S$37*'Seasonality Impact'!T9)</f>
        <v>5975.2424557265185</v>
      </c>
      <c r="T9" s="15">
        <f ca="1">IF('Sales Mix'!$B9="","",'Sales Mix'!$B9*'Intermediate Work'!T$37*'Seasonality Impact'!U9)</f>
        <v>7257.7487777842289</v>
      </c>
      <c r="U9" s="15">
        <f ca="1">IF('Sales Mix'!$B9="","",'Sales Mix'!$B9*'Intermediate Work'!U$37*'Seasonality Impact'!V9)</f>
        <v>7567.1692403542565</v>
      </c>
      <c r="V9" s="15">
        <f ca="1">IF('Sales Mix'!$B9="","",'Sales Mix'!$B9*'Intermediate Work'!V$37*'Seasonality Impact'!W9)</f>
        <v>7876.5897029242833</v>
      </c>
      <c r="W9" s="15">
        <f ca="1">IF('Sales Mix'!$B9="","",'Sales Mix'!$B9*'Intermediate Work'!W$37*'Seasonality Impact'!X9)</f>
        <v>9230.0351671902226</v>
      </c>
      <c r="X9" s="15">
        <f ca="1">IF('Sales Mix'!$B9="","",'Sales Mix'!$B9*'Intermediate Work'!X$37*'Seasonality Impact'!Y9)</f>
        <v>9610.3947719684838</v>
      </c>
      <c r="Y9" s="15">
        <f ca="1">IF('Sales Mix'!$B9="","",'Sales Mix'!$B9*'Intermediate Work'!Y$37*'Seasonality Impact'!Z9)</f>
        <v>9990.7543767467378</v>
      </c>
      <c r="Z9" s="15">
        <f ca="1">IF('Sales Mix'!$B9="","",'Sales Mix'!$B9*'Intermediate Work'!Z$37*'Seasonality Impact'!AA9)</f>
        <v>11415.138983220908</v>
      </c>
      <c r="AA9" s="15">
        <f ca="1">IF('Sales Mix'!$B9="","",'Sales Mix'!$B9*'Intermediate Work'!AA$37*'Seasonality Impact'!AB9)</f>
        <v>11866.437730207403</v>
      </c>
      <c r="AB9" s="15">
        <f ca="1">IF('Sales Mix'!$B9="","",'Sales Mix'!$B9*'Intermediate Work'!AB$37*'Seasonality Impact'!AC9)</f>
        <v>12317.736477193888</v>
      </c>
      <c r="AC9" s="15">
        <f ca="1">IF('Sales Mix'!$B9="","",'Sales Mix'!$B9*'Intermediate Work'!AC$37*'Seasonality Impact'!AD9)</f>
        <v>13813.060225876285</v>
      </c>
      <c r="AD9" s="15">
        <f ca="1">IF('Sales Mix'!$B9="","",'Sales Mix'!$B9*'Intermediate Work'!AD$37*'Seasonality Impact'!AE9)</f>
        <v>14335.298115071011</v>
      </c>
      <c r="AE9" s="15">
        <f ca="1">IF('Sales Mix'!$B9="","",'Sales Mix'!$B9*'Intermediate Work'!AE$37*'Seasonality Impact'!AF9)</f>
        <v>14857.53600426573</v>
      </c>
      <c r="AF9" s="15">
        <f ca="1">IF('Sales Mix'!$B9="","",'Sales Mix'!$B9*'Intermediate Work'!AF$37*'Seasonality Impact'!AG9)</f>
        <v>16449.483980944704</v>
      </c>
      <c r="AG9" s="15">
        <f ca="1">IF('Sales Mix'!$B9="","",'Sales Mix'!$B9*'Intermediate Work'!AG$37*'Seasonality Impact'!AH9)</f>
        <v>17037.990996749777</v>
      </c>
      <c r="AH9" s="15">
        <f ca="1">IF('Sales Mix'!$B9="","",'Sales Mix'!$B9*'Intermediate Work'!AH$37*'Seasonality Impact'!AI9)</f>
        <v>17626.49801255485</v>
      </c>
      <c r="AI9" s="15">
        <f ca="1">IF('Sales Mix'!$B9="","",'Sales Mix'!$B9*'Intermediate Work'!AI$37*'Seasonality Impact'!AJ9)</f>
        <v>19284.715115844181</v>
      </c>
      <c r="AJ9" s="15">
        <f ca="1">IF('Sales Mix'!$B9="","",'Sales Mix'!$B9*'Intermediate Work'!AJ$37*'Seasonality Impact'!AK9)</f>
        <v>19939.49125825959</v>
      </c>
      <c r="AK9" s="15">
        <f ca="1">IF('Sales Mix'!$B9="","",'Sales Mix'!$B9*'Intermediate Work'!AK$37*'Seasonality Impact'!AL9)</f>
        <v>21700.545869018726</v>
      </c>
    </row>
    <row r="10" spans="1:37" s="15" customFormat="1" x14ac:dyDescent="0.25">
      <c r="A10" s="15" t="str">
        <f>IF('Sales Mix'!A10="","",'Sales Mix'!A10)</f>
        <v>Platinum 1.75 L</v>
      </c>
      <c r="B10" s="15">
        <f ca="1">IF('Sales Mix'!$B10="","",'Sales Mix'!$B10*'Intermediate Work'!B$37*'Seasonality Impact'!C10)</f>
        <v>0</v>
      </c>
      <c r="C10" s="15">
        <f ca="1">IF('Sales Mix'!$B10="","",'Sales Mix'!$B10*'Intermediate Work'!C$37*'Seasonality Impact'!D10)</f>
        <v>0</v>
      </c>
      <c r="D10" s="15">
        <f ca="1">IF('Sales Mix'!$B10="","",'Sales Mix'!$B10*'Intermediate Work'!D$37*'Seasonality Impact'!E10)</f>
        <v>0</v>
      </c>
      <c r="E10" s="15">
        <f ca="1">IF('Sales Mix'!$B10="","",'Sales Mix'!$B10*'Intermediate Work'!E$37*'Seasonality Impact'!F10)</f>
        <v>0</v>
      </c>
      <c r="F10" s="15">
        <f ca="1">IF('Sales Mix'!$B10="","",'Sales Mix'!$B10*'Intermediate Work'!F$37*'Seasonality Impact'!G10)</f>
        <v>0</v>
      </c>
      <c r="G10" s="15">
        <f ca="1">IF('Sales Mix'!$B10="","",'Sales Mix'!$B10*'Intermediate Work'!G$37*'Seasonality Impact'!H10)</f>
        <v>0</v>
      </c>
      <c r="H10" s="15">
        <f ca="1">IF('Sales Mix'!$B10="","",'Sales Mix'!$B10*'Intermediate Work'!H$37*'Seasonality Impact'!I10)</f>
        <v>1106.2784683437096</v>
      </c>
      <c r="I10" s="15">
        <f ca="1">IF('Sales Mix'!$B10="","",'Sales Mix'!$B10*'Intermediate Work'!I$37*'Seasonality Impact'!J10)</f>
        <v>1165.8987984341591</v>
      </c>
      <c r="J10" s="15">
        <f ca="1">IF('Sales Mix'!$B10="","",'Sales Mix'!$B10*'Intermediate Work'!J$37*'Seasonality Impact'!K10)</f>
        <v>1225.519128524608</v>
      </c>
      <c r="K10" s="15">
        <f ca="1">IF('Sales Mix'!$B10="","",'Sales Mix'!$B10*'Intermediate Work'!K$37*'Seasonality Impact'!L10)</f>
        <v>2391.4179269587671</v>
      </c>
      <c r="L10" s="15">
        <f ca="1">IF('Sales Mix'!$B10="","",'Sales Mix'!$B10*'Intermediate Work'!L$37*'Seasonality Impact'!M10)</f>
        <v>2510.658587139666</v>
      </c>
      <c r="M10" s="15">
        <f ca="1">IF('Sales Mix'!$B10="","",'Sales Mix'!$B10*'Intermediate Work'!M$37*'Seasonality Impact'!N10)</f>
        <v>2629.8992473205649</v>
      </c>
      <c r="N10" s="15">
        <f ca="1">IF('Sales Mix'!$B10="","",'Sales Mix'!$B10*'Intermediate Work'!N$37*'Seasonality Impact'!O10)</f>
        <v>3855.4183758451727</v>
      </c>
      <c r="O10" s="15">
        <f ca="1">IF('Sales Mix'!$B10="","",'Sales Mix'!$B10*'Intermediate Work'!O$37*'Seasonality Impact'!P10)</f>
        <v>4034.2793661165215</v>
      </c>
      <c r="P10" s="15">
        <f ca="1">IF('Sales Mix'!$B10="","",'Sales Mix'!$B10*'Intermediate Work'!P$37*'Seasonality Impact'!Q10)</f>
        <v>4213.1403563878685</v>
      </c>
      <c r="Q10" s="15">
        <f ca="1">IF('Sales Mix'!$B10="","",'Sales Mix'!$B10*'Intermediate Work'!Q$37*'Seasonality Impact'!R10)</f>
        <v>5498.2798150029275</v>
      </c>
      <c r="R10" s="15">
        <f ca="1">IF('Sales Mix'!$B10="","",'Sales Mix'!$B10*'Intermediate Work'!R$37*'Seasonality Impact'!S10)</f>
        <v>5736.7611353647244</v>
      </c>
      <c r="S10" s="15">
        <f ca="1">IF('Sales Mix'!$B10="","",'Sales Mix'!$B10*'Intermediate Work'!S$37*'Seasonality Impact'!T10)</f>
        <v>5975.2424557265185</v>
      </c>
      <c r="T10" s="15">
        <f ca="1">IF('Sales Mix'!$B10="","",'Sales Mix'!$B10*'Intermediate Work'!T$37*'Seasonality Impact'!U10)</f>
        <v>7257.7487777842289</v>
      </c>
      <c r="U10" s="15">
        <f ca="1">IF('Sales Mix'!$B10="","",'Sales Mix'!$B10*'Intermediate Work'!U$37*'Seasonality Impact'!V10)</f>
        <v>7567.1692403542565</v>
      </c>
      <c r="V10" s="15">
        <f ca="1">IF('Sales Mix'!$B10="","",'Sales Mix'!$B10*'Intermediate Work'!V$37*'Seasonality Impact'!W10)</f>
        <v>7876.5897029242833</v>
      </c>
      <c r="W10" s="15">
        <f ca="1">IF('Sales Mix'!$B10="","",'Sales Mix'!$B10*'Intermediate Work'!W$37*'Seasonality Impact'!X10)</f>
        <v>9230.0351671902226</v>
      </c>
      <c r="X10" s="15">
        <f ca="1">IF('Sales Mix'!$B10="","",'Sales Mix'!$B10*'Intermediate Work'!X$37*'Seasonality Impact'!Y10)</f>
        <v>9610.3947719684838</v>
      </c>
      <c r="Y10" s="15">
        <f ca="1">IF('Sales Mix'!$B10="","",'Sales Mix'!$B10*'Intermediate Work'!Y$37*'Seasonality Impact'!Z10)</f>
        <v>9990.7543767467378</v>
      </c>
      <c r="Z10" s="15">
        <f ca="1">IF('Sales Mix'!$B10="","",'Sales Mix'!$B10*'Intermediate Work'!Z$37*'Seasonality Impact'!AA10)</f>
        <v>11415.138983220908</v>
      </c>
      <c r="AA10" s="15">
        <f ca="1">IF('Sales Mix'!$B10="","",'Sales Mix'!$B10*'Intermediate Work'!AA$37*'Seasonality Impact'!AB10)</f>
        <v>11866.437730207403</v>
      </c>
      <c r="AB10" s="15">
        <f ca="1">IF('Sales Mix'!$B10="","",'Sales Mix'!$B10*'Intermediate Work'!AB$37*'Seasonality Impact'!AC10)</f>
        <v>12317.736477193888</v>
      </c>
      <c r="AC10" s="15">
        <f ca="1">IF('Sales Mix'!$B10="","",'Sales Mix'!$B10*'Intermediate Work'!AC$37*'Seasonality Impact'!AD10)</f>
        <v>13813.060225876285</v>
      </c>
      <c r="AD10" s="15">
        <f ca="1">IF('Sales Mix'!$B10="","",'Sales Mix'!$B10*'Intermediate Work'!AD$37*'Seasonality Impact'!AE10)</f>
        <v>14335.298115071011</v>
      </c>
      <c r="AE10" s="15">
        <f ca="1">IF('Sales Mix'!$B10="","",'Sales Mix'!$B10*'Intermediate Work'!AE$37*'Seasonality Impact'!AF10)</f>
        <v>14857.53600426573</v>
      </c>
      <c r="AF10" s="15">
        <f ca="1">IF('Sales Mix'!$B10="","",'Sales Mix'!$B10*'Intermediate Work'!AF$37*'Seasonality Impact'!AG10)</f>
        <v>16449.483980944704</v>
      </c>
      <c r="AG10" s="15">
        <f ca="1">IF('Sales Mix'!$B10="","",'Sales Mix'!$B10*'Intermediate Work'!AG$37*'Seasonality Impact'!AH10)</f>
        <v>17037.990996749777</v>
      </c>
      <c r="AH10" s="15">
        <f ca="1">IF('Sales Mix'!$B10="","",'Sales Mix'!$B10*'Intermediate Work'!AH$37*'Seasonality Impact'!AI10)</f>
        <v>17626.49801255485</v>
      </c>
      <c r="AI10" s="15">
        <f ca="1">IF('Sales Mix'!$B10="","",'Sales Mix'!$B10*'Intermediate Work'!AI$37*'Seasonality Impact'!AJ10)</f>
        <v>19284.715115844181</v>
      </c>
      <c r="AJ10" s="15">
        <f ca="1">IF('Sales Mix'!$B10="","",'Sales Mix'!$B10*'Intermediate Work'!AJ$37*'Seasonality Impact'!AK10)</f>
        <v>19939.49125825959</v>
      </c>
      <c r="AK10" s="15">
        <f ca="1">IF('Sales Mix'!$B10="","",'Sales Mix'!$B10*'Intermediate Work'!AK$37*'Seasonality Impact'!AL10)</f>
        <v>21700.545869018726</v>
      </c>
    </row>
    <row r="11" spans="1:37" s="15" customFormat="1" x14ac:dyDescent="0.25">
      <c r="A11" s="15" t="str">
        <f>IF('Sales Mix'!A11="","",'Sales Mix'!A11)</f>
        <v>Gold 1.75 L</v>
      </c>
      <c r="B11" s="15">
        <f ca="1">IF('Sales Mix'!$B11="","",'Sales Mix'!$B11*'Intermediate Work'!B$37*'Seasonality Impact'!C11)</f>
        <v>0</v>
      </c>
      <c r="C11" s="15">
        <f ca="1">IF('Sales Mix'!$B11="","",'Sales Mix'!$B11*'Intermediate Work'!C$37*'Seasonality Impact'!D11)</f>
        <v>0</v>
      </c>
      <c r="D11" s="15">
        <f ca="1">IF('Sales Mix'!$B11="","",'Sales Mix'!$B11*'Intermediate Work'!D$37*'Seasonality Impact'!E11)</f>
        <v>0</v>
      </c>
      <c r="E11" s="15">
        <f ca="1">IF('Sales Mix'!$B11="","",'Sales Mix'!$B11*'Intermediate Work'!E$37*'Seasonality Impact'!F11)</f>
        <v>0</v>
      </c>
      <c r="F11" s="15">
        <f ca="1">IF('Sales Mix'!$B11="","",'Sales Mix'!$B11*'Intermediate Work'!F$37*'Seasonality Impact'!G11)</f>
        <v>0</v>
      </c>
      <c r="G11" s="15">
        <f ca="1">IF('Sales Mix'!$B11="","",'Sales Mix'!$B11*'Intermediate Work'!G$37*'Seasonality Impact'!H11)</f>
        <v>0</v>
      </c>
      <c r="H11" s="15">
        <f ca="1">IF('Sales Mix'!$B11="","",'Sales Mix'!$B11*'Intermediate Work'!H$37*'Seasonality Impact'!I11)</f>
        <v>3318.8354050311286</v>
      </c>
      <c r="I11" s="15">
        <f ca="1">IF('Sales Mix'!$B11="","",'Sales Mix'!$B11*'Intermediate Work'!I$37*'Seasonality Impact'!J11)</f>
        <v>3497.6963953024765</v>
      </c>
      <c r="J11" s="15">
        <f ca="1">IF('Sales Mix'!$B11="","",'Sales Mix'!$B11*'Intermediate Work'!J$37*'Seasonality Impact'!K11)</f>
        <v>3676.5573855738244</v>
      </c>
      <c r="K11" s="15">
        <f ca="1">IF('Sales Mix'!$B11="","",'Sales Mix'!$B11*'Intermediate Work'!K$37*'Seasonality Impact'!L11)</f>
        <v>7174.2537808763018</v>
      </c>
      <c r="L11" s="15">
        <f ca="1">IF('Sales Mix'!$B11="","",'Sales Mix'!$B11*'Intermediate Work'!L$37*'Seasonality Impact'!M11)</f>
        <v>7531.9757614189975</v>
      </c>
      <c r="M11" s="15">
        <f ca="1">IF('Sales Mix'!$B11="","",'Sales Mix'!$B11*'Intermediate Work'!M$37*'Seasonality Impact'!N11)</f>
        <v>7889.6977419616933</v>
      </c>
      <c r="N11" s="15">
        <f ca="1">IF('Sales Mix'!$B11="","",'Sales Mix'!$B11*'Intermediate Work'!N$37*'Seasonality Impact'!O11)</f>
        <v>11566.255127535518</v>
      </c>
      <c r="O11" s="15">
        <f ca="1">IF('Sales Mix'!$B11="","",'Sales Mix'!$B11*'Intermediate Work'!O$37*'Seasonality Impact'!P11)</f>
        <v>12102.838098349563</v>
      </c>
      <c r="P11" s="15">
        <f ca="1">IF('Sales Mix'!$B11="","",'Sales Mix'!$B11*'Intermediate Work'!P$37*'Seasonality Impact'!Q11)</f>
        <v>12639.421069163604</v>
      </c>
      <c r="Q11" s="15">
        <f ca="1">IF('Sales Mix'!$B11="","",'Sales Mix'!$B11*'Intermediate Work'!Q$37*'Seasonality Impact'!R11)</f>
        <v>16494.83944500878</v>
      </c>
      <c r="R11" s="15">
        <f ca="1">IF('Sales Mix'!$B11="","",'Sales Mix'!$B11*'Intermediate Work'!R$37*'Seasonality Impact'!S11)</f>
        <v>17210.283406094171</v>
      </c>
      <c r="S11" s="15">
        <f ca="1">IF('Sales Mix'!$B11="","",'Sales Mix'!$B11*'Intermediate Work'!S$37*'Seasonality Impact'!T11)</f>
        <v>17925.727367179556</v>
      </c>
      <c r="T11" s="15">
        <f ca="1">IF('Sales Mix'!$B11="","",'Sales Mix'!$B11*'Intermediate Work'!T$37*'Seasonality Impact'!U11)</f>
        <v>21773.246333352683</v>
      </c>
      <c r="U11" s="15">
        <f ca="1">IF('Sales Mix'!$B11="","",'Sales Mix'!$B11*'Intermediate Work'!U$37*'Seasonality Impact'!V11)</f>
        <v>22701.507721062768</v>
      </c>
      <c r="V11" s="15">
        <f ca="1">IF('Sales Mix'!$B11="","",'Sales Mix'!$B11*'Intermediate Work'!V$37*'Seasonality Impact'!W11)</f>
        <v>23629.769108772849</v>
      </c>
      <c r="W11" s="15">
        <f ca="1">IF('Sales Mix'!$B11="","",'Sales Mix'!$B11*'Intermediate Work'!W$37*'Seasonality Impact'!X11)</f>
        <v>27690.105501570662</v>
      </c>
      <c r="X11" s="15">
        <f ca="1">IF('Sales Mix'!$B11="","",'Sales Mix'!$B11*'Intermediate Work'!X$37*'Seasonality Impact'!Y11)</f>
        <v>28831.184315905448</v>
      </c>
      <c r="Y11" s="15">
        <f ca="1">IF('Sales Mix'!$B11="","",'Sales Mix'!$B11*'Intermediate Work'!Y$37*'Seasonality Impact'!Z11)</f>
        <v>29972.263130240211</v>
      </c>
      <c r="Z11" s="15">
        <f ca="1">IF('Sales Mix'!$B11="","",'Sales Mix'!$B11*'Intermediate Work'!Z$37*'Seasonality Impact'!AA11)</f>
        <v>34245.416949662722</v>
      </c>
      <c r="AA11" s="15">
        <f ca="1">IF('Sales Mix'!$B11="","",'Sales Mix'!$B11*'Intermediate Work'!AA$37*'Seasonality Impact'!AB11)</f>
        <v>35599.313190622204</v>
      </c>
      <c r="AB11" s="15">
        <f ca="1">IF('Sales Mix'!$B11="","",'Sales Mix'!$B11*'Intermediate Work'!AB$37*'Seasonality Impact'!AC11)</f>
        <v>36953.209431581665</v>
      </c>
      <c r="AC11" s="15">
        <f ca="1">IF('Sales Mix'!$B11="","",'Sales Mix'!$B11*'Intermediate Work'!AC$37*'Seasonality Impact'!AD11)</f>
        <v>41439.18067762885</v>
      </c>
      <c r="AD11" s="15">
        <f ca="1">IF('Sales Mix'!$B11="","",'Sales Mix'!$B11*'Intermediate Work'!AD$37*'Seasonality Impact'!AE11)</f>
        <v>43005.894345213033</v>
      </c>
      <c r="AE11" s="15">
        <f ca="1">IF('Sales Mix'!$B11="","",'Sales Mix'!$B11*'Intermediate Work'!AE$37*'Seasonality Impact'!AF11)</f>
        <v>44572.608012797187</v>
      </c>
      <c r="AF11" s="15">
        <f ca="1">IF('Sales Mix'!$B11="","",'Sales Mix'!$B11*'Intermediate Work'!AF$37*'Seasonality Impact'!AG11)</f>
        <v>49348.451942834108</v>
      </c>
      <c r="AG11" s="15">
        <f ca="1">IF('Sales Mix'!$B11="","",'Sales Mix'!$B11*'Intermediate Work'!AG$37*'Seasonality Impact'!AH11)</f>
        <v>51113.972990249335</v>
      </c>
      <c r="AH11" s="15">
        <f ca="1">IF('Sales Mix'!$B11="","",'Sales Mix'!$B11*'Intermediate Work'!AH$37*'Seasonality Impact'!AI11)</f>
        <v>52879.494037664546</v>
      </c>
      <c r="AI11" s="15">
        <f ca="1">IF('Sales Mix'!$B11="","",'Sales Mix'!$B11*'Intermediate Work'!AI$37*'Seasonality Impact'!AJ11)</f>
        <v>57854.145347532532</v>
      </c>
      <c r="AJ11" s="15">
        <f ca="1">IF('Sales Mix'!$B11="","",'Sales Mix'!$B11*'Intermediate Work'!AJ$37*'Seasonality Impact'!AK11)</f>
        <v>59818.473774778766</v>
      </c>
      <c r="AK11" s="15">
        <f ca="1">IF('Sales Mix'!$B11="","",'Sales Mix'!$B11*'Intermediate Work'!AK$37*'Seasonality Impact'!AL11)</f>
        <v>65101.637607056175</v>
      </c>
    </row>
    <row r="12" spans="1:37" s="15" customFormat="1" x14ac:dyDescent="0.25">
      <c r="A12" s="15" t="str">
        <f>IF('Sales Mix'!A12="","",'Sales Mix'!A12)</f>
        <v/>
      </c>
      <c r="B12" s="15" t="str">
        <f>IF('Sales Mix'!$B12="","",'Sales Mix'!$B12*'Intermediate Work'!B$37*'Seasonality Impact'!C12)</f>
        <v/>
      </c>
      <c r="C12" s="15" t="str">
        <f>IF('Sales Mix'!$B12="","",'Sales Mix'!$B12*'Intermediate Work'!C$37*'Seasonality Impact'!D12)</f>
        <v/>
      </c>
      <c r="D12" s="15" t="str">
        <f>IF('Sales Mix'!$B12="","",'Sales Mix'!$B12*'Intermediate Work'!D$37*'Seasonality Impact'!E12)</f>
        <v/>
      </c>
      <c r="E12" s="15" t="str">
        <f>IF('Sales Mix'!$B12="","",'Sales Mix'!$B12*'Intermediate Work'!E$37*'Seasonality Impact'!F12)</f>
        <v/>
      </c>
      <c r="F12" s="15" t="str">
        <f>IF('Sales Mix'!$B12="","",'Sales Mix'!$B12*'Intermediate Work'!F$37*'Seasonality Impact'!G12)</f>
        <v/>
      </c>
      <c r="G12" s="15" t="str">
        <f>IF('Sales Mix'!$B12="","",'Sales Mix'!$B12*'Intermediate Work'!G$37*'Seasonality Impact'!H12)</f>
        <v/>
      </c>
      <c r="H12" s="15" t="str">
        <f>IF('Sales Mix'!$B12="","",'Sales Mix'!$B12*'Intermediate Work'!H$37*'Seasonality Impact'!I12)</f>
        <v/>
      </c>
      <c r="I12" s="15" t="str">
        <f>IF('Sales Mix'!$B12="","",'Sales Mix'!$B12*'Intermediate Work'!I$37*'Seasonality Impact'!J12)</f>
        <v/>
      </c>
      <c r="J12" s="15" t="str">
        <f>IF('Sales Mix'!$B12="","",'Sales Mix'!$B12*'Intermediate Work'!J$37*'Seasonality Impact'!K12)</f>
        <v/>
      </c>
      <c r="K12" s="15" t="str">
        <f>IF('Sales Mix'!$B12="","",'Sales Mix'!$B12*'Intermediate Work'!K$37*'Seasonality Impact'!L12)</f>
        <v/>
      </c>
      <c r="L12" s="15" t="str">
        <f>IF('Sales Mix'!$B12="","",'Sales Mix'!$B12*'Intermediate Work'!L$37*'Seasonality Impact'!M12)</f>
        <v/>
      </c>
      <c r="M12" s="15" t="str">
        <f>IF('Sales Mix'!$B12="","",'Sales Mix'!$B12*'Intermediate Work'!M$37*'Seasonality Impact'!N12)</f>
        <v/>
      </c>
      <c r="N12" s="15" t="str">
        <f>IF('Sales Mix'!$B12="","",'Sales Mix'!$B12*'Intermediate Work'!N$37*'Seasonality Impact'!O12)</f>
        <v/>
      </c>
      <c r="O12" s="15" t="str">
        <f>IF('Sales Mix'!$B12="","",'Sales Mix'!$B12*'Intermediate Work'!O$37*'Seasonality Impact'!P12)</f>
        <v/>
      </c>
      <c r="P12" s="15" t="str">
        <f>IF('Sales Mix'!$B12="","",'Sales Mix'!$B12*'Intermediate Work'!P$37*'Seasonality Impact'!Q12)</f>
        <v/>
      </c>
      <c r="Q12" s="15" t="str">
        <f>IF('Sales Mix'!$B12="","",'Sales Mix'!$B12*'Intermediate Work'!Q$37*'Seasonality Impact'!R12)</f>
        <v/>
      </c>
      <c r="R12" s="15" t="str">
        <f>IF('Sales Mix'!$B12="","",'Sales Mix'!$B12*'Intermediate Work'!R$37*'Seasonality Impact'!S12)</f>
        <v/>
      </c>
      <c r="S12" s="15" t="str">
        <f>IF('Sales Mix'!$B12="","",'Sales Mix'!$B12*'Intermediate Work'!S$37*'Seasonality Impact'!T12)</f>
        <v/>
      </c>
      <c r="T12" s="15" t="str">
        <f>IF('Sales Mix'!$B12="","",'Sales Mix'!$B12*'Intermediate Work'!T$37*'Seasonality Impact'!U12)</f>
        <v/>
      </c>
      <c r="U12" s="15" t="str">
        <f>IF('Sales Mix'!$B12="","",'Sales Mix'!$B12*'Intermediate Work'!U$37*'Seasonality Impact'!V12)</f>
        <v/>
      </c>
      <c r="V12" s="15" t="str">
        <f>IF('Sales Mix'!$B12="","",'Sales Mix'!$B12*'Intermediate Work'!V$37*'Seasonality Impact'!W12)</f>
        <v/>
      </c>
      <c r="W12" s="15" t="str">
        <f>IF('Sales Mix'!$B12="","",'Sales Mix'!$B12*'Intermediate Work'!W$37*'Seasonality Impact'!X12)</f>
        <v/>
      </c>
      <c r="X12" s="15" t="str">
        <f>IF('Sales Mix'!$B12="","",'Sales Mix'!$B12*'Intermediate Work'!X$37*'Seasonality Impact'!Y12)</f>
        <v/>
      </c>
      <c r="Y12" s="15" t="str">
        <f>IF('Sales Mix'!$B12="","",'Sales Mix'!$B12*'Intermediate Work'!Y$37*'Seasonality Impact'!Z12)</f>
        <v/>
      </c>
      <c r="Z12" s="15" t="str">
        <f>IF('Sales Mix'!$B12="","",'Sales Mix'!$B12*'Intermediate Work'!Z$37*'Seasonality Impact'!AA12)</f>
        <v/>
      </c>
      <c r="AA12" s="15" t="str">
        <f>IF('Sales Mix'!$B12="","",'Sales Mix'!$B12*'Intermediate Work'!AA$37*'Seasonality Impact'!AB12)</f>
        <v/>
      </c>
      <c r="AB12" s="15" t="str">
        <f>IF('Sales Mix'!$B12="","",'Sales Mix'!$B12*'Intermediate Work'!AB$37*'Seasonality Impact'!AC12)</f>
        <v/>
      </c>
      <c r="AC12" s="15" t="str">
        <f>IF('Sales Mix'!$B12="","",'Sales Mix'!$B12*'Intermediate Work'!AC$37*'Seasonality Impact'!AD12)</f>
        <v/>
      </c>
      <c r="AD12" s="15" t="str">
        <f>IF('Sales Mix'!$B12="","",'Sales Mix'!$B12*'Intermediate Work'!AD$37*'Seasonality Impact'!AE12)</f>
        <v/>
      </c>
      <c r="AE12" s="15" t="str">
        <f>IF('Sales Mix'!$B12="","",'Sales Mix'!$B12*'Intermediate Work'!AE$37*'Seasonality Impact'!AF12)</f>
        <v/>
      </c>
      <c r="AF12" s="15" t="str">
        <f>IF('Sales Mix'!$B12="","",'Sales Mix'!$B12*'Intermediate Work'!AF$37*'Seasonality Impact'!AG12)</f>
        <v/>
      </c>
      <c r="AG12" s="15" t="str">
        <f>IF('Sales Mix'!$B12="","",'Sales Mix'!$B12*'Intermediate Work'!AG$37*'Seasonality Impact'!AH12)</f>
        <v/>
      </c>
      <c r="AH12" s="15" t="str">
        <f>IF('Sales Mix'!$B12="","",'Sales Mix'!$B12*'Intermediate Work'!AH$37*'Seasonality Impact'!AI12)</f>
        <v/>
      </c>
      <c r="AI12" s="15" t="str">
        <f>IF('Sales Mix'!$B12="","",'Sales Mix'!$B12*'Intermediate Work'!AI$37*'Seasonality Impact'!AJ12)</f>
        <v/>
      </c>
      <c r="AJ12" s="15" t="str">
        <f>IF('Sales Mix'!$B12="","",'Sales Mix'!$B12*'Intermediate Work'!AJ$37*'Seasonality Impact'!AK12)</f>
        <v/>
      </c>
      <c r="AK12" s="15" t="str">
        <f>IF('Sales Mix'!$B12="","",'Sales Mix'!$B12*'Intermediate Work'!AK$37*'Seasonality Impact'!AL12)</f>
        <v/>
      </c>
    </row>
    <row r="13" spans="1:37" s="15" customFormat="1" x14ac:dyDescent="0.25">
      <c r="A13" s="15" t="str">
        <f>IF('Sales Mix'!A13="","",'Sales Mix'!A13)</f>
        <v/>
      </c>
      <c r="B13" s="15" t="str">
        <f>IF('Sales Mix'!$B13="","",'Sales Mix'!$B13*'Intermediate Work'!B$37*'Seasonality Impact'!C13)</f>
        <v/>
      </c>
      <c r="C13" s="15" t="str">
        <f>IF('Sales Mix'!$B13="","",'Sales Mix'!$B13*'Intermediate Work'!C$37*'Seasonality Impact'!D13)</f>
        <v/>
      </c>
      <c r="D13" s="15" t="str">
        <f>IF('Sales Mix'!$B13="","",'Sales Mix'!$B13*'Intermediate Work'!D$37*'Seasonality Impact'!E13)</f>
        <v/>
      </c>
      <c r="E13" s="15" t="str">
        <f>IF('Sales Mix'!$B13="","",'Sales Mix'!$B13*'Intermediate Work'!E$37*'Seasonality Impact'!F13)</f>
        <v/>
      </c>
      <c r="F13" s="15" t="str">
        <f>IF('Sales Mix'!$B13="","",'Sales Mix'!$B13*'Intermediate Work'!F$37*'Seasonality Impact'!G13)</f>
        <v/>
      </c>
      <c r="G13" s="15" t="str">
        <f>IF('Sales Mix'!$B13="","",'Sales Mix'!$B13*'Intermediate Work'!G$37*'Seasonality Impact'!H13)</f>
        <v/>
      </c>
      <c r="H13" s="15" t="str">
        <f>IF('Sales Mix'!$B13="","",'Sales Mix'!$B13*'Intermediate Work'!H$37*'Seasonality Impact'!I13)</f>
        <v/>
      </c>
      <c r="I13" s="15" t="str">
        <f>IF('Sales Mix'!$B13="","",'Sales Mix'!$B13*'Intermediate Work'!I$37*'Seasonality Impact'!J13)</f>
        <v/>
      </c>
      <c r="J13" s="15" t="str">
        <f>IF('Sales Mix'!$B13="","",'Sales Mix'!$B13*'Intermediate Work'!J$37*'Seasonality Impact'!K13)</f>
        <v/>
      </c>
      <c r="K13" s="15" t="str">
        <f>IF('Sales Mix'!$B13="","",'Sales Mix'!$B13*'Intermediate Work'!K$37*'Seasonality Impact'!L13)</f>
        <v/>
      </c>
      <c r="L13" s="15" t="str">
        <f>IF('Sales Mix'!$B13="","",'Sales Mix'!$B13*'Intermediate Work'!L$37*'Seasonality Impact'!M13)</f>
        <v/>
      </c>
      <c r="M13" s="15" t="str">
        <f>IF('Sales Mix'!$B13="","",'Sales Mix'!$B13*'Intermediate Work'!M$37*'Seasonality Impact'!N13)</f>
        <v/>
      </c>
      <c r="N13" s="15" t="str">
        <f>IF('Sales Mix'!$B13="","",'Sales Mix'!$B13*'Intermediate Work'!N$37*'Seasonality Impact'!O13)</f>
        <v/>
      </c>
      <c r="O13" s="15" t="str">
        <f>IF('Sales Mix'!$B13="","",'Sales Mix'!$B13*'Intermediate Work'!O$37*'Seasonality Impact'!P13)</f>
        <v/>
      </c>
      <c r="P13" s="15" t="str">
        <f>IF('Sales Mix'!$B13="","",'Sales Mix'!$B13*'Intermediate Work'!P$37*'Seasonality Impact'!Q13)</f>
        <v/>
      </c>
      <c r="Q13" s="15" t="str">
        <f>IF('Sales Mix'!$B13="","",'Sales Mix'!$B13*'Intermediate Work'!Q$37*'Seasonality Impact'!R13)</f>
        <v/>
      </c>
      <c r="R13" s="15" t="str">
        <f>IF('Sales Mix'!$B13="","",'Sales Mix'!$B13*'Intermediate Work'!R$37*'Seasonality Impact'!S13)</f>
        <v/>
      </c>
      <c r="S13" s="15" t="str">
        <f>IF('Sales Mix'!$B13="","",'Sales Mix'!$B13*'Intermediate Work'!S$37*'Seasonality Impact'!T13)</f>
        <v/>
      </c>
      <c r="T13" s="15" t="str">
        <f>IF('Sales Mix'!$B13="","",'Sales Mix'!$B13*'Intermediate Work'!T$37*'Seasonality Impact'!U13)</f>
        <v/>
      </c>
      <c r="U13" s="15" t="str">
        <f>IF('Sales Mix'!$B13="","",'Sales Mix'!$B13*'Intermediate Work'!U$37*'Seasonality Impact'!V13)</f>
        <v/>
      </c>
      <c r="V13" s="15" t="str">
        <f>IF('Sales Mix'!$B13="","",'Sales Mix'!$B13*'Intermediate Work'!V$37*'Seasonality Impact'!W13)</f>
        <v/>
      </c>
      <c r="W13" s="15" t="str">
        <f>IF('Sales Mix'!$B13="","",'Sales Mix'!$B13*'Intermediate Work'!W$37*'Seasonality Impact'!X13)</f>
        <v/>
      </c>
      <c r="X13" s="15" t="str">
        <f>IF('Sales Mix'!$B13="","",'Sales Mix'!$B13*'Intermediate Work'!X$37*'Seasonality Impact'!Y13)</f>
        <v/>
      </c>
      <c r="Y13" s="15" t="str">
        <f>IF('Sales Mix'!$B13="","",'Sales Mix'!$B13*'Intermediate Work'!Y$37*'Seasonality Impact'!Z13)</f>
        <v/>
      </c>
      <c r="Z13" s="15" t="str">
        <f>IF('Sales Mix'!$B13="","",'Sales Mix'!$B13*'Intermediate Work'!Z$37*'Seasonality Impact'!AA13)</f>
        <v/>
      </c>
      <c r="AA13" s="15" t="str">
        <f>IF('Sales Mix'!$B13="","",'Sales Mix'!$B13*'Intermediate Work'!AA$37*'Seasonality Impact'!AB13)</f>
        <v/>
      </c>
      <c r="AB13" s="15" t="str">
        <f>IF('Sales Mix'!$B13="","",'Sales Mix'!$B13*'Intermediate Work'!AB$37*'Seasonality Impact'!AC13)</f>
        <v/>
      </c>
      <c r="AC13" s="15" t="str">
        <f>IF('Sales Mix'!$B13="","",'Sales Mix'!$B13*'Intermediate Work'!AC$37*'Seasonality Impact'!AD13)</f>
        <v/>
      </c>
      <c r="AD13" s="15" t="str">
        <f>IF('Sales Mix'!$B13="","",'Sales Mix'!$B13*'Intermediate Work'!AD$37*'Seasonality Impact'!AE13)</f>
        <v/>
      </c>
      <c r="AE13" s="15" t="str">
        <f>IF('Sales Mix'!$B13="","",'Sales Mix'!$B13*'Intermediate Work'!AE$37*'Seasonality Impact'!AF13)</f>
        <v/>
      </c>
      <c r="AF13" s="15" t="str">
        <f>IF('Sales Mix'!$B13="","",'Sales Mix'!$B13*'Intermediate Work'!AF$37*'Seasonality Impact'!AG13)</f>
        <v/>
      </c>
      <c r="AG13" s="15" t="str">
        <f>IF('Sales Mix'!$B13="","",'Sales Mix'!$B13*'Intermediate Work'!AG$37*'Seasonality Impact'!AH13)</f>
        <v/>
      </c>
      <c r="AH13" s="15" t="str">
        <f>IF('Sales Mix'!$B13="","",'Sales Mix'!$B13*'Intermediate Work'!AH$37*'Seasonality Impact'!AI13)</f>
        <v/>
      </c>
      <c r="AI13" s="15" t="str">
        <f>IF('Sales Mix'!$B13="","",'Sales Mix'!$B13*'Intermediate Work'!AI$37*'Seasonality Impact'!AJ13)</f>
        <v/>
      </c>
      <c r="AJ13" s="15" t="str">
        <f>IF('Sales Mix'!$B13="","",'Sales Mix'!$B13*'Intermediate Work'!AJ$37*'Seasonality Impact'!AK13)</f>
        <v/>
      </c>
      <c r="AK13" s="15" t="str">
        <f>IF('Sales Mix'!$B13="","",'Sales Mix'!$B13*'Intermediate Work'!AK$37*'Seasonality Impact'!AL13)</f>
        <v/>
      </c>
    </row>
    <row r="14" spans="1:37" s="15" customFormat="1" x14ac:dyDescent="0.25">
      <c r="A14" s="15" t="str">
        <f>IF('Sales Mix'!A14="","",'Sales Mix'!A14)</f>
        <v/>
      </c>
      <c r="B14" s="15" t="str">
        <f>IF('Sales Mix'!$B14="","",'Sales Mix'!$B14*'Intermediate Work'!B$37*'Seasonality Impact'!C14)</f>
        <v/>
      </c>
      <c r="C14" s="15" t="str">
        <f>IF('Sales Mix'!$B14="","",'Sales Mix'!$B14*'Intermediate Work'!C$37*'Seasonality Impact'!D14)</f>
        <v/>
      </c>
      <c r="D14" s="15" t="str">
        <f>IF('Sales Mix'!$B14="","",'Sales Mix'!$B14*'Intermediate Work'!D$37*'Seasonality Impact'!E14)</f>
        <v/>
      </c>
      <c r="E14" s="15" t="str">
        <f>IF('Sales Mix'!$B14="","",'Sales Mix'!$B14*'Intermediate Work'!E$37*'Seasonality Impact'!F14)</f>
        <v/>
      </c>
      <c r="F14" s="15" t="str">
        <f>IF('Sales Mix'!$B14="","",'Sales Mix'!$B14*'Intermediate Work'!F$37*'Seasonality Impact'!G14)</f>
        <v/>
      </c>
      <c r="G14" s="15" t="str">
        <f>IF('Sales Mix'!$B14="","",'Sales Mix'!$B14*'Intermediate Work'!G$37*'Seasonality Impact'!H14)</f>
        <v/>
      </c>
      <c r="H14" s="15" t="str">
        <f>IF('Sales Mix'!$B14="","",'Sales Mix'!$B14*'Intermediate Work'!H$37*'Seasonality Impact'!I14)</f>
        <v/>
      </c>
      <c r="I14" s="15" t="str">
        <f>IF('Sales Mix'!$B14="","",'Sales Mix'!$B14*'Intermediate Work'!I$37*'Seasonality Impact'!J14)</f>
        <v/>
      </c>
      <c r="J14" s="15" t="str">
        <f>IF('Sales Mix'!$B14="","",'Sales Mix'!$B14*'Intermediate Work'!J$37*'Seasonality Impact'!K14)</f>
        <v/>
      </c>
      <c r="K14" s="15" t="str">
        <f>IF('Sales Mix'!$B14="","",'Sales Mix'!$B14*'Intermediate Work'!K$37*'Seasonality Impact'!L14)</f>
        <v/>
      </c>
      <c r="L14" s="15" t="str">
        <f>IF('Sales Mix'!$B14="","",'Sales Mix'!$B14*'Intermediate Work'!L$37*'Seasonality Impact'!M14)</f>
        <v/>
      </c>
      <c r="M14" s="15" t="str">
        <f>IF('Sales Mix'!$B14="","",'Sales Mix'!$B14*'Intermediate Work'!M$37*'Seasonality Impact'!N14)</f>
        <v/>
      </c>
      <c r="N14" s="15" t="str">
        <f>IF('Sales Mix'!$B14="","",'Sales Mix'!$B14*'Intermediate Work'!N$37*'Seasonality Impact'!O14)</f>
        <v/>
      </c>
      <c r="O14" s="15" t="str">
        <f>IF('Sales Mix'!$B14="","",'Sales Mix'!$B14*'Intermediate Work'!O$37*'Seasonality Impact'!P14)</f>
        <v/>
      </c>
      <c r="P14" s="15" t="str">
        <f>IF('Sales Mix'!$B14="","",'Sales Mix'!$B14*'Intermediate Work'!P$37*'Seasonality Impact'!Q14)</f>
        <v/>
      </c>
      <c r="Q14" s="15" t="str">
        <f>IF('Sales Mix'!$B14="","",'Sales Mix'!$B14*'Intermediate Work'!Q$37*'Seasonality Impact'!R14)</f>
        <v/>
      </c>
      <c r="R14" s="15" t="str">
        <f>IF('Sales Mix'!$B14="","",'Sales Mix'!$B14*'Intermediate Work'!R$37*'Seasonality Impact'!S14)</f>
        <v/>
      </c>
      <c r="S14" s="15" t="str">
        <f>IF('Sales Mix'!$B14="","",'Sales Mix'!$B14*'Intermediate Work'!S$37*'Seasonality Impact'!T14)</f>
        <v/>
      </c>
      <c r="T14" s="15" t="str">
        <f>IF('Sales Mix'!$B14="","",'Sales Mix'!$B14*'Intermediate Work'!T$37*'Seasonality Impact'!U14)</f>
        <v/>
      </c>
      <c r="U14" s="15" t="str">
        <f>IF('Sales Mix'!$B14="","",'Sales Mix'!$B14*'Intermediate Work'!U$37*'Seasonality Impact'!V14)</f>
        <v/>
      </c>
      <c r="V14" s="15" t="str">
        <f>IF('Sales Mix'!$B14="","",'Sales Mix'!$B14*'Intermediate Work'!V$37*'Seasonality Impact'!W14)</f>
        <v/>
      </c>
      <c r="W14" s="15" t="str">
        <f>IF('Sales Mix'!$B14="","",'Sales Mix'!$B14*'Intermediate Work'!W$37*'Seasonality Impact'!X14)</f>
        <v/>
      </c>
      <c r="X14" s="15" t="str">
        <f>IF('Sales Mix'!$B14="","",'Sales Mix'!$B14*'Intermediate Work'!X$37*'Seasonality Impact'!Y14)</f>
        <v/>
      </c>
      <c r="Y14" s="15" t="str">
        <f>IF('Sales Mix'!$B14="","",'Sales Mix'!$B14*'Intermediate Work'!Y$37*'Seasonality Impact'!Z14)</f>
        <v/>
      </c>
      <c r="Z14" s="15" t="str">
        <f>IF('Sales Mix'!$B14="","",'Sales Mix'!$B14*'Intermediate Work'!Z$37*'Seasonality Impact'!AA14)</f>
        <v/>
      </c>
      <c r="AA14" s="15" t="str">
        <f>IF('Sales Mix'!$B14="","",'Sales Mix'!$B14*'Intermediate Work'!AA$37*'Seasonality Impact'!AB14)</f>
        <v/>
      </c>
      <c r="AB14" s="15" t="str">
        <f>IF('Sales Mix'!$B14="","",'Sales Mix'!$B14*'Intermediate Work'!AB$37*'Seasonality Impact'!AC14)</f>
        <v/>
      </c>
      <c r="AC14" s="15" t="str">
        <f>IF('Sales Mix'!$B14="","",'Sales Mix'!$B14*'Intermediate Work'!AC$37*'Seasonality Impact'!AD14)</f>
        <v/>
      </c>
      <c r="AD14" s="15" t="str">
        <f>IF('Sales Mix'!$B14="","",'Sales Mix'!$B14*'Intermediate Work'!AD$37*'Seasonality Impact'!AE14)</f>
        <v/>
      </c>
      <c r="AE14" s="15" t="str">
        <f>IF('Sales Mix'!$B14="","",'Sales Mix'!$B14*'Intermediate Work'!AE$37*'Seasonality Impact'!AF14)</f>
        <v/>
      </c>
      <c r="AF14" s="15" t="str">
        <f>IF('Sales Mix'!$B14="","",'Sales Mix'!$B14*'Intermediate Work'!AF$37*'Seasonality Impact'!AG14)</f>
        <v/>
      </c>
      <c r="AG14" s="15" t="str">
        <f>IF('Sales Mix'!$B14="","",'Sales Mix'!$B14*'Intermediate Work'!AG$37*'Seasonality Impact'!AH14)</f>
        <v/>
      </c>
      <c r="AH14" s="15" t="str">
        <f>IF('Sales Mix'!$B14="","",'Sales Mix'!$B14*'Intermediate Work'!AH$37*'Seasonality Impact'!AI14)</f>
        <v/>
      </c>
      <c r="AI14" s="15" t="str">
        <f>IF('Sales Mix'!$B14="","",'Sales Mix'!$B14*'Intermediate Work'!AI$37*'Seasonality Impact'!AJ14)</f>
        <v/>
      </c>
      <c r="AJ14" s="15" t="str">
        <f>IF('Sales Mix'!$B14="","",'Sales Mix'!$B14*'Intermediate Work'!AJ$37*'Seasonality Impact'!AK14)</f>
        <v/>
      </c>
      <c r="AK14" s="15" t="str">
        <f>IF('Sales Mix'!$B14="","",'Sales Mix'!$B14*'Intermediate Work'!AK$37*'Seasonality Impact'!AL14)</f>
        <v/>
      </c>
    </row>
    <row r="15" spans="1:37" s="15" customFormat="1" x14ac:dyDescent="0.25">
      <c r="A15" s="15" t="str">
        <f>IF('Sales Mix'!A15="","",'Sales Mix'!A15)</f>
        <v/>
      </c>
      <c r="B15" s="15" t="str">
        <f>IF('Sales Mix'!$B15="","",'Sales Mix'!$B15*'Intermediate Work'!B$37*'Seasonality Impact'!C15)</f>
        <v/>
      </c>
      <c r="C15" s="15" t="str">
        <f>IF('Sales Mix'!$B15="","",'Sales Mix'!$B15*'Intermediate Work'!C$37*'Seasonality Impact'!D15)</f>
        <v/>
      </c>
      <c r="D15" s="15" t="str">
        <f>IF('Sales Mix'!$B15="","",'Sales Mix'!$B15*'Intermediate Work'!D$37*'Seasonality Impact'!E15)</f>
        <v/>
      </c>
      <c r="E15" s="15" t="str">
        <f>IF('Sales Mix'!$B15="","",'Sales Mix'!$B15*'Intermediate Work'!E$37*'Seasonality Impact'!F15)</f>
        <v/>
      </c>
      <c r="F15" s="15" t="str">
        <f>IF('Sales Mix'!$B15="","",'Sales Mix'!$B15*'Intermediate Work'!F$37*'Seasonality Impact'!G15)</f>
        <v/>
      </c>
      <c r="G15" s="15" t="str">
        <f>IF('Sales Mix'!$B15="","",'Sales Mix'!$B15*'Intermediate Work'!G$37*'Seasonality Impact'!H15)</f>
        <v/>
      </c>
      <c r="H15" s="15" t="str">
        <f>IF('Sales Mix'!$B15="","",'Sales Mix'!$B15*'Intermediate Work'!H$37*'Seasonality Impact'!I15)</f>
        <v/>
      </c>
      <c r="I15" s="15" t="str">
        <f>IF('Sales Mix'!$B15="","",'Sales Mix'!$B15*'Intermediate Work'!I$37*'Seasonality Impact'!J15)</f>
        <v/>
      </c>
      <c r="J15" s="15" t="str">
        <f>IF('Sales Mix'!$B15="","",'Sales Mix'!$B15*'Intermediate Work'!J$37*'Seasonality Impact'!K15)</f>
        <v/>
      </c>
      <c r="K15" s="15" t="str">
        <f>IF('Sales Mix'!$B15="","",'Sales Mix'!$B15*'Intermediate Work'!K$37*'Seasonality Impact'!L15)</f>
        <v/>
      </c>
      <c r="L15" s="15" t="str">
        <f>IF('Sales Mix'!$B15="","",'Sales Mix'!$B15*'Intermediate Work'!L$37*'Seasonality Impact'!M15)</f>
        <v/>
      </c>
      <c r="M15" s="15" t="str">
        <f>IF('Sales Mix'!$B15="","",'Sales Mix'!$B15*'Intermediate Work'!M$37*'Seasonality Impact'!N15)</f>
        <v/>
      </c>
      <c r="N15" s="15" t="str">
        <f>IF('Sales Mix'!$B15="","",'Sales Mix'!$B15*'Intermediate Work'!N$37*'Seasonality Impact'!O15)</f>
        <v/>
      </c>
      <c r="O15" s="15" t="str">
        <f>IF('Sales Mix'!$B15="","",'Sales Mix'!$B15*'Intermediate Work'!O$37*'Seasonality Impact'!P15)</f>
        <v/>
      </c>
      <c r="P15" s="15" t="str">
        <f>IF('Sales Mix'!$B15="","",'Sales Mix'!$B15*'Intermediate Work'!P$37*'Seasonality Impact'!Q15)</f>
        <v/>
      </c>
      <c r="Q15" s="15" t="str">
        <f>IF('Sales Mix'!$B15="","",'Sales Mix'!$B15*'Intermediate Work'!Q$37*'Seasonality Impact'!R15)</f>
        <v/>
      </c>
      <c r="R15" s="15" t="str">
        <f>IF('Sales Mix'!$B15="","",'Sales Mix'!$B15*'Intermediate Work'!R$37*'Seasonality Impact'!S15)</f>
        <v/>
      </c>
      <c r="S15" s="15" t="str">
        <f>IF('Sales Mix'!$B15="","",'Sales Mix'!$B15*'Intermediate Work'!S$37*'Seasonality Impact'!T15)</f>
        <v/>
      </c>
      <c r="T15" s="15" t="str">
        <f>IF('Sales Mix'!$B15="","",'Sales Mix'!$B15*'Intermediate Work'!T$37*'Seasonality Impact'!U15)</f>
        <v/>
      </c>
      <c r="U15" s="15" t="str">
        <f>IF('Sales Mix'!$B15="","",'Sales Mix'!$B15*'Intermediate Work'!U$37*'Seasonality Impact'!V15)</f>
        <v/>
      </c>
      <c r="V15" s="15" t="str">
        <f>IF('Sales Mix'!$B15="","",'Sales Mix'!$B15*'Intermediate Work'!V$37*'Seasonality Impact'!W15)</f>
        <v/>
      </c>
      <c r="W15" s="15" t="str">
        <f>IF('Sales Mix'!$B15="","",'Sales Mix'!$B15*'Intermediate Work'!W$37*'Seasonality Impact'!X15)</f>
        <v/>
      </c>
      <c r="X15" s="15" t="str">
        <f>IF('Sales Mix'!$B15="","",'Sales Mix'!$B15*'Intermediate Work'!X$37*'Seasonality Impact'!Y15)</f>
        <v/>
      </c>
      <c r="Y15" s="15" t="str">
        <f>IF('Sales Mix'!$B15="","",'Sales Mix'!$B15*'Intermediate Work'!Y$37*'Seasonality Impact'!Z15)</f>
        <v/>
      </c>
      <c r="Z15" s="15" t="str">
        <f>IF('Sales Mix'!$B15="","",'Sales Mix'!$B15*'Intermediate Work'!Z$37*'Seasonality Impact'!AA15)</f>
        <v/>
      </c>
      <c r="AA15" s="15" t="str">
        <f>IF('Sales Mix'!$B15="","",'Sales Mix'!$B15*'Intermediate Work'!AA$37*'Seasonality Impact'!AB15)</f>
        <v/>
      </c>
      <c r="AB15" s="15" t="str">
        <f>IF('Sales Mix'!$B15="","",'Sales Mix'!$B15*'Intermediate Work'!AB$37*'Seasonality Impact'!AC15)</f>
        <v/>
      </c>
      <c r="AC15" s="15" t="str">
        <f>IF('Sales Mix'!$B15="","",'Sales Mix'!$B15*'Intermediate Work'!AC$37*'Seasonality Impact'!AD15)</f>
        <v/>
      </c>
      <c r="AD15" s="15" t="str">
        <f>IF('Sales Mix'!$B15="","",'Sales Mix'!$B15*'Intermediate Work'!AD$37*'Seasonality Impact'!AE15)</f>
        <v/>
      </c>
      <c r="AE15" s="15" t="str">
        <f>IF('Sales Mix'!$B15="","",'Sales Mix'!$B15*'Intermediate Work'!AE$37*'Seasonality Impact'!AF15)</f>
        <v/>
      </c>
      <c r="AF15" s="15" t="str">
        <f>IF('Sales Mix'!$B15="","",'Sales Mix'!$B15*'Intermediate Work'!AF$37*'Seasonality Impact'!AG15)</f>
        <v/>
      </c>
      <c r="AG15" s="15" t="str">
        <f>IF('Sales Mix'!$B15="","",'Sales Mix'!$B15*'Intermediate Work'!AG$37*'Seasonality Impact'!AH15)</f>
        <v/>
      </c>
      <c r="AH15" s="15" t="str">
        <f>IF('Sales Mix'!$B15="","",'Sales Mix'!$B15*'Intermediate Work'!AH$37*'Seasonality Impact'!AI15)</f>
        <v/>
      </c>
      <c r="AI15" s="15" t="str">
        <f>IF('Sales Mix'!$B15="","",'Sales Mix'!$B15*'Intermediate Work'!AI$37*'Seasonality Impact'!AJ15)</f>
        <v/>
      </c>
      <c r="AJ15" s="15" t="str">
        <f>IF('Sales Mix'!$B15="","",'Sales Mix'!$B15*'Intermediate Work'!AJ$37*'Seasonality Impact'!AK15)</f>
        <v/>
      </c>
      <c r="AK15" s="15" t="str">
        <f>IF('Sales Mix'!$B15="","",'Sales Mix'!$B15*'Intermediate Work'!AK$37*'Seasonality Impact'!AL15)</f>
        <v/>
      </c>
    </row>
    <row r="16" spans="1:37" s="15" customFormat="1" x14ac:dyDescent="0.25">
      <c r="A16" s="15" t="str">
        <f>IF('Sales Mix'!A16="","",'Sales Mix'!A16)</f>
        <v/>
      </c>
      <c r="B16" s="15" t="str">
        <f>IF('Sales Mix'!$B16="","",'Sales Mix'!$B16*'Intermediate Work'!B$37*'Seasonality Impact'!C16)</f>
        <v/>
      </c>
      <c r="C16" s="15" t="str">
        <f>IF('Sales Mix'!$B16="","",'Sales Mix'!$B16*'Intermediate Work'!C$37*'Seasonality Impact'!D16)</f>
        <v/>
      </c>
      <c r="D16" s="15" t="str">
        <f>IF('Sales Mix'!$B16="","",'Sales Mix'!$B16*'Intermediate Work'!D$37*'Seasonality Impact'!E16)</f>
        <v/>
      </c>
      <c r="E16" s="15" t="str">
        <f>IF('Sales Mix'!$B16="","",'Sales Mix'!$B16*'Intermediate Work'!E$37*'Seasonality Impact'!F16)</f>
        <v/>
      </c>
      <c r="F16" s="15" t="str">
        <f>IF('Sales Mix'!$B16="","",'Sales Mix'!$B16*'Intermediate Work'!F$37*'Seasonality Impact'!G16)</f>
        <v/>
      </c>
      <c r="G16" s="15" t="str">
        <f>IF('Sales Mix'!$B16="","",'Sales Mix'!$B16*'Intermediate Work'!G$37*'Seasonality Impact'!H16)</f>
        <v/>
      </c>
      <c r="H16" s="15" t="str">
        <f>IF('Sales Mix'!$B16="","",'Sales Mix'!$B16*'Intermediate Work'!H$37*'Seasonality Impact'!I16)</f>
        <v/>
      </c>
      <c r="I16" s="15" t="str">
        <f>IF('Sales Mix'!$B16="","",'Sales Mix'!$B16*'Intermediate Work'!I$37*'Seasonality Impact'!J16)</f>
        <v/>
      </c>
      <c r="J16" s="15" t="str">
        <f>IF('Sales Mix'!$B16="","",'Sales Mix'!$B16*'Intermediate Work'!J$37*'Seasonality Impact'!K16)</f>
        <v/>
      </c>
      <c r="K16" s="15" t="str">
        <f>IF('Sales Mix'!$B16="","",'Sales Mix'!$B16*'Intermediate Work'!K$37*'Seasonality Impact'!L16)</f>
        <v/>
      </c>
      <c r="L16" s="15" t="str">
        <f>IF('Sales Mix'!$B16="","",'Sales Mix'!$B16*'Intermediate Work'!L$37*'Seasonality Impact'!M16)</f>
        <v/>
      </c>
      <c r="M16" s="15" t="str">
        <f>IF('Sales Mix'!$B16="","",'Sales Mix'!$B16*'Intermediate Work'!M$37*'Seasonality Impact'!N16)</f>
        <v/>
      </c>
      <c r="N16" s="15" t="str">
        <f>IF('Sales Mix'!$B16="","",'Sales Mix'!$B16*'Intermediate Work'!N$37*'Seasonality Impact'!O16)</f>
        <v/>
      </c>
      <c r="O16" s="15" t="str">
        <f>IF('Sales Mix'!$B16="","",'Sales Mix'!$B16*'Intermediate Work'!O$37*'Seasonality Impact'!P16)</f>
        <v/>
      </c>
      <c r="P16" s="15" t="str">
        <f>IF('Sales Mix'!$B16="","",'Sales Mix'!$B16*'Intermediate Work'!P$37*'Seasonality Impact'!Q16)</f>
        <v/>
      </c>
      <c r="Q16" s="15" t="str">
        <f>IF('Sales Mix'!$B16="","",'Sales Mix'!$B16*'Intermediate Work'!Q$37*'Seasonality Impact'!R16)</f>
        <v/>
      </c>
      <c r="R16" s="15" t="str">
        <f>IF('Sales Mix'!$B16="","",'Sales Mix'!$B16*'Intermediate Work'!R$37*'Seasonality Impact'!S16)</f>
        <v/>
      </c>
      <c r="S16" s="15" t="str">
        <f>IF('Sales Mix'!$B16="","",'Sales Mix'!$B16*'Intermediate Work'!S$37*'Seasonality Impact'!T16)</f>
        <v/>
      </c>
      <c r="T16" s="15" t="str">
        <f>IF('Sales Mix'!$B16="","",'Sales Mix'!$B16*'Intermediate Work'!T$37*'Seasonality Impact'!U16)</f>
        <v/>
      </c>
      <c r="U16" s="15" t="str">
        <f>IF('Sales Mix'!$B16="","",'Sales Mix'!$B16*'Intermediate Work'!U$37*'Seasonality Impact'!V16)</f>
        <v/>
      </c>
      <c r="V16" s="15" t="str">
        <f>IF('Sales Mix'!$B16="","",'Sales Mix'!$B16*'Intermediate Work'!V$37*'Seasonality Impact'!W16)</f>
        <v/>
      </c>
      <c r="W16" s="15" t="str">
        <f>IF('Sales Mix'!$B16="","",'Sales Mix'!$B16*'Intermediate Work'!W$37*'Seasonality Impact'!X16)</f>
        <v/>
      </c>
      <c r="X16" s="15" t="str">
        <f>IF('Sales Mix'!$B16="","",'Sales Mix'!$B16*'Intermediate Work'!X$37*'Seasonality Impact'!Y16)</f>
        <v/>
      </c>
      <c r="Y16" s="15" t="str">
        <f>IF('Sales Mix'!$B16="","",'Sales Mix'!$B16*'Intermediate Work'!Y$37*'Seasonality Impact'!Z16)</f>
        <v/>
      </c>
      <c r="Z16" s="15" t="str">
        <f>IF('Sales Mix'!$B16="","",'Sales Mix'!$B16*'Intermediate Work'!Z$37*'Seasonality Impact'!AA16)</f>
        <v/>
      </c>
      <c r="AA16" s="15" t="str">
        <f>IF('Sales Mix'!$B16="","",'Sales Mix'!$B16*'Intermediate Work'!AA$37*'Seasonality Impact'!AB16)</f>
        <v/>
      </c>
      <c r="AB16" s="15" t="str">
        <f>IF('Sales Mix'!$B16="","",'Sales Mix'!$B16*'Intermediate Work'!AB$37*'Seasonality Impact'!AC16)</f>
        <v/>
      </c>
      <c r="AC16" s="15" t="str">
        <f>IF('Sales Mix'!$B16="","",'Sales Mix'!$B16*'Intermediate Work'!AC$37*'Seasonality Impact'!AD16)</f>
        <v/>
      </c>
      <c r="AD16" s="15" t="str">
        <f>IF('Sales Mix'!$B16="","",'Sales Mix'!$B16*'Intermediate Work'!AD$37*'Seasonality Impact'!AE16)</f>
        <v/>
      </c>
      <c r="AE16" s="15" t="str">
        <f>IF('Sales Mix'!$B16="","",'Sales Mix'!$B16*'Intermediate Work'!AE$37*'Seasonality Impact'!AF16)</f>
        <v/>
      </c>
      <c r="AF16" s="15" t="str">
        <f>IF('Sales Mix'!$B16="","",'Sales Mix'!$B16*'Intermediate Work'!AF$37*'Seasonality Impact'!AG16)</f>
        <v/>
      </c>
      <c r="AG16" s="15" t="str">
        <f>IF('Sales Mix'!$B16="","",'Sales Mix'!$B16*'Intermediate Work'!AG$37*'Seasonality Impact'!AH16)</f>
        <v/>
      </c>
      <c r="AH16" s="15" t="str">
        <f>IF('Sales Mix'!$B16="","",'Sales Mix'!$B16*'Intermediate Work'!AH$37*'Seasonality Impact'!AI16)</f>
        <v/>
      </c>
      <c r="AI16" s="15" t="str">
        <f>IF('Sales Mix'!$B16="","",'Sales Mix'!$B16*'Intermediate Work'!AI$37*'Seasonality Impact'!AJ16)</f>
        <v/>
      </c>
      <c r="AJ16" s="15" t="str">
        <f>IF('Sales Mix'!$B16="","",'Sales Mix'!$B16*'Intermediate Work'!AJ$37*'Seasonality Impact'!AK16)</f>
        <v/>
      </c>
      <c r="AK16" s="15" t="str">
        <f>IF('Sales Mix'!$B16="","",'Sales Mix'!$B16*'Intermediate Work'!AK$37*'Seasonality Impact'!AL16)</f>
        <v/>
      </c>
    </row>
    <row r="17" spans="1:37" s="15" customFormat="1" x14ac:dyDescent="0.25">
      <c r="A17" s="15" t="str">
        <f>IF('Sales Mix'!A17="","",'Sales Mix'!A17)</f>
        <v/>
      </c>
      <c r="B17" s="15" t="str">
        <f>IF('Sales Mix'!$B17="","",'Sales Mix'!$B17*'Intermediate Work'!B$37*'Seasonality Impact'!C17)</f>
        <v/>
      </c>
      <c r="C17" s="15" t="str">
        <f>IF('Sales Mix'!$B17="","",'Sales Mix'!$B17*'Intermediate Work'!C$37*'Seasonality Impact'!D17)</f>
        <v/>
      </c>
      <c r="D17" s="15" t="str">
        <f>IF('Sales Mix'!$B17="","",'Sales Mix'!$B17*'Intermediate Work'!D$37*'Seasonality Impact'!E17)</f>
        <v/>
      </c>
      <c r="E17" s="15" t="str">
        <f>IF('Sales Mix'!$B17="","",'Sales Mix'!$B17*'Intermediate Work'!E$37*'Seasonality Impact'!F17)</f>
        <v/>
      </c>
      <c r="F17" s="15" t="str">
        <f>IF('Sales Mix'!$B17="","",'Sales Mix'!$B17*'Intermediate Work'!F$37*'Seasonality Impact'!G17)</f>
        <v/>
      </c>
      <c r="G17" s="15" t="str">
        <f>IF('Sales Mix'!$B17="","",'Sales Mix'!$B17*'Intermediate Work'!G$37*'Seasonality Impact'!H17)</f>
        <v/>
      </c>
      <c r="H17" s="15" t="str">
        <f>IF('Sales Mix'!$B17="","",'Sales Mix'!$B17*'Intermediate Work'!H$37*'Seasonality Impact'!I17)</f>
        <v/>
      </c>
      <c r="I17" s="15" t="str">
        <f>IF('Sales Mix'!$B17="","",'Sales Mix'!$B17*'Intermediate Work'!I$37*'Seasonality Impact'!J17)</f>
        <v/>
      </c>
      <c r="J17" s="15" t="str">
        <f>IF('Sales Mix'!$B17="","",'Sales Mix'!$B17*'Intermediate Work'!J$37*'Seasonality Impact'!K17)</f>
        <v/>
      </c>
      <c r="K17" s="15" t="str">
        <f>IF('Sales Mix'!$B17="","",'Sales Mix'!$B17*'Intermediate Work'!K$37*'Seasonality Impact'!L17)</f>
        <v/>
      </c>
      <c r="L17" s="15" t="str">
        <f>IF('Sales Mix'!$B17="","",'Sales Mix'!$B17*'Intermediate Work'!L$37*'Seasonality Impact'!M17)</f>
        <v/>
      </c>
      <c r="M17" s="15" t="str">
        <f>IF('Sales Mix'!$B17="","",'Sales Mix'!$B17*'Intermediate Work'!M$37*'Seasonality Impact'!N17)</f>
        <v/>
      </c>
      <c r="N17" s="15" t="str">
        <f>IF('Sales Mix'!$B17="","",'Sales Mix'!$B17*'Intermediate Work'!N$37*'Seasonality Impact'!O17)</f>
        <v/>
      </c>
      <c r="O17" s="15" t="str">
        <f>IF('Sales Mix'!$B17="","",'Sales Mix'!$B17*'Intermediate Work'!O$37*'Seasonality Impact'!P17)</f>
        <v/>
      </c>
      <c r="P17" s="15" t="str">
        <f>IF('Sales Mix'!$B17="","",'Sales Mix'!$B17*'Intermediate Work'!P$37*'Seasonality Impact'!Q17)</f>
        <v/>
      </c>
      <c r="Q17" s="15" t="str">
        <f>IF('Sales Mix'!$B17="","",'Sales Mix'!$B17*'Intermediate Work'!Q$37*'Seasonality Impact'!R17)</f>
        <v/>
      </c>
      <c r="R17" s="15" t="str">
        <f>IF('Sales Mix'!$B17="","",'Sales Mix'!$B17*'Intermediate Work'!R$37*'Seasonality Impact'!S17)</f>
        <v/>
      </c>
      <c r="S17" s="15" t="str">
        <f>IF('Sales Mix'!$B17="","",'Sales Mix'!$B17*'Intermediate Work'!S$37*'Seasonality Impact'!T17)</f>
        <v/>
      </c>
      <c r="T17" s="15" t="str">
        <f>IF('Sales Mix'!$B17="","",'Sales Mix'!$B17*'Intermediate Work'!T$37*'Seasonality Impact'!U17)</f>
        <v/>
      </c>
      <c r="U17" s="15" t="str">
        <f>IF('Sales Mix'!$B17="","",'Sales Mix'!$B17*'Intermediate Work'!U$37*'Seasonality Impact'!V17)</f>
        <v/>
      </c>
      <c r="V17" s="15" t="str">
        <f>IF('Sales Mix'!$B17="","",'Sales Mix'!$B17*'Intermediate Work'!V$37*'Seasonality Impact'!W17)</f>
        <v/>
      </c>
      <c r="W17" s="15" t="str">
        <f>IF('Sales Mix'!$B17="","",'Sales Mix'!$B17*'Intermediate Work'!W$37*'Seasonality Impact'!X17)</f>
        <v/>
      </c>
      <c r="X17" s="15" t="str">
        <f>IF('Sales Mix'!$B17="","",'Sales Mix'!$B17*'Intermediate Work'!X$37*'Seasonality Impact'!Y17)</f>
        <v/>
      </c>
      <c r="Y17" s="15" t="str">
        <f>IF('Sales Mix'!$B17="","",'Sales Mix'!$B17*'Intermediate Work'!Y$37*'Seasonality Impact'!Z17)</f>
        <v/>
      </c>
      <c r="Z17" s="15" t="str">
        <f>IF('Sales Mix'!$B17="","",'Sales Mix'!$B17*'Intermediate Work'!Z$37*'Seasonality Impact'!AA17)</f>
        <v/>
      </c>
      <c r="AA17" s="15" t="str">
        <f>IF('Sales Mix'!$B17="","",'Sales Mix'!$B17*'Intermediate Work'!AA$37*'Seasonality Impact'!AB17)</f>
        <v/>
      </c>
      <c r="AB17" s="15" t="str">
        <f>IF('Sales Mix'!$B17="","",'Sales Mix'!$B17*'Intermediate Work'!AB$37*'Seasonality Impact'!AC17)</f>
        <v/>
      </c>
      <c r="AC17" s="15" t="str">
        <f>IF('Sales Mix'!$B17="","",'Sales Mix'!$B17*'Intermediate Work'!AC$37*'Seasonality Impact'!AD17)</f>
        <v/>
      </c>
      <c r="AD17" s="15" t="str">
        <f>IF('Sales Mix'!$B17="","",'Sales Mix'!$B17*'Intermediate Work'!AD$37*'Seasonality Impact'!AE17)</f>
        <v/>
      </c>
      <c r="AE17" s="15" t="str">
        <f>IF('Sales Mix'!$B17="","",'Sales Mix'!$B17*'Intermediate Work'!AE$37*'Seasonality Impact'!AF17)</f>
        <v/>
      </c>
      <c r="AF17" s="15" t="str">
        <f>IF('Sales Mix'!$B17="","",'Sales Mix'!$B17*'Intermediate Work'!AF$37*'Seasonality Impact'!AG17)</f>
        <v/>
      </c>
      <c r="AG17" s="15" t="str">
        <f>IF('Sales Mix'!$B17="","",'Sales Mix'!$B17*'Intermediate Work'!AG$37*'Seasonality Impact'!AH17)</f>
        <v/>
      </c>
      <c r="AH17" s="15" t="str">
        <f>IF('Sales Mix'!$B17="","",'Sales Mix'!$B17*'Intermediate Work'!AH$37*'Seasonality Impact'!AI17)</f>
        <v/>
      </c>
      <c r="AI17" s="15" t="str">
        <f>IF('Sales Mix'!$B17="","",'Sales Mix'!$B17*'Intermediate Work'!AI$37*'Seasonality Impact'!AJ17)</f>
        <v/>
      </c>
      <c r="AJ17" s="15" t="str">
        <f>IF('Sales Mix'!$B17="","",'Sales Mix'!$B17*'Intermediate Work'!AJ$37*'Seasonality Impact'!AK17)</f>
        <v/>
      </c>
      <c r="AK17" s="15" t="str">
        <f>IF('Sales Mix'!$B17="","",'Sales Mix'!$B17*'Intermediate Work'!AK$37*'Seasonality Impact'!AL17)</f>
        <v/>
      </c>
    </row>
    <row r="18" spans="1:37" s="15" customFormat="1" x14ac:dyDescent="0.25">
      <c r="A18" s="15" t="str">
        <f>IF('Sales Mix'!A18="","",'Sales Mix'!A18)</f>
        <v/>
      </c>
      <c r="B18" s="15" t="str">
        <f>IF('Sales Mix'!$B18="","",'Sales Mix'!$B18*'Intermediate Work'!B$37*'Seasonality Impact'!C18)</f>
        <v/>
      </c>
      <c r="C18" s="15" t="str">
        <f>IF('Sales Mix'!$B18="","",'Sales Mix'!$B18*'Intermediate Work'!C$37*'Seasonality Impact'!D18)</f>
        <v/>
      </c>
      <c r="D18" s="15" t="str">
        <f>IF('Sales Mix'!$B18="","",'Sales Mix'!$B18*'Intermediate Work'!D$37*'Seasonality Impact'!E18)</f>
        <v/>
      </c>
      <c r="E18" s="15" t="str">
        <f>IF('Sales Mix'!$B18="","",'Sales Mix'!$B18*'Intermediate Work'!E$37*'Seasonality Impact'!F18)</f>
        <v/>
      </c>
      <c r="F18" s="15" t="str">
        <f>IF('Sales Mix'!$B18="","",'Sales Mix'!$B18*'Intermediate Work'!F$37*'Seasonality Impact'!G18)</f>
        <v/>
      </c>
      <c r="G18" s="15" t="str">
        <f>IF('Sales Mix'!$B18="","",'Sales Mix'!$B18*'Intermediate Work'!G$37*'Seasonality Impact'!H18)</f>
        <v/>
      </c>
      <c r="H18" s="15" t="str">
        <f>IF('Sales Mix'!$B18="","",'Sales Mix'!$B18*'Intermediate Work'!H$37*'Seasonality Impact'!I18)</f>
        <v/>
      </c>
      <c r="I18" s="15" t="str">
        <f>IF('Sales Mix'!$B18="","",'Sales Mix'!$B18*'Intermediate Work'!I$37*'Seasonality Impact'!J18)</f>
        <v/>
      </c>
      <c r="J18" s="15" t="str">
        <f>IF('Sales Mix'!$B18="","",'Sales Mix'!$B18*'Intermediate Work'!J$37*'Seasonality Impact'!K18)</f>
        <v/>
      </c>
      <c r="K18" s="15" t="str">
        <f>IF('Sales Mix'!$B18="","",'Sales Mix'!$B18*'Intermediate Work'!K$37*'Seasonality Impact'!L18)</f>
        <v/>
      </c>
      <c r="L18" s="15" t="str">
        <f>IF('Sales Mix'!$B18="","",'Sales Mix'!$B18*'Intermediate Work'!L$37*'Seasonality Impact'!M18)</f>
        <v/>
      </c>
      <c r="M18" s="15" t="str">
        <f>IF('Sales Mix'!$B18="","",'Sales Mix'!$B18*'Intermediate Work'!M$37*'Seasonality Impact'!N18)</f>
        <v/>
      </c>
      <c r="N18" s="15" t="str">
        <f>IF('Sales Mix'!$B18="","",'Sales Mix'!$B18*'Intermediate Work'!N$37*'Seasonality Impact'!O18)</f>
        <v/>
      </c>
      <c r="O18" s="15" t="str">
        <f>IF('Sales Mix'!$B18="","",'Sales Mix'!$B18*'Intermediate Work'!O$37*'Seasonality Impact'!P18)</f>
        <v/>
      </c>
      <c r="P18" s="15" t="str">
        <f>IF('Sales Mix'!$B18="","",'Sales Mix'!$B18*'Intermediate Work'!P$37*'Seasonality Impact'!Q18)</f>
        <v/>
      </c>
      <c r="Q18" s="15" t="str">
        <f>IF('Sales Mix'!$B18="","",'Sales Mix'!$B18*'Intermediate Work'!Q$37*'Seasonality Impact'!R18)</f>
        <v/>
      </c>
      <c r="R18" s="15" t="str">
        <f>IF('Sales Mix'!$B18="","",'Sales Mix'!$B18*'Intermediate Work'!R$37*'Seasonality Impact'!S18)</f>
        <v/>
      </c>
      <c r="S18" s="15" t="str">
        <f>IF('Sales Mix'!$B18="","",'Sales Mix'!$B18*'Intermediate Work'!S$37*'Seasonality Impact'!T18)</f>
        <v/>
      </c>
      <c r="T18" s="15" t="str">
        <f>IF('Sales Mix'!$B18="","",'Sales Mix'!$B18*'Intermediate Work'!T$37*'Seasonality Impact'!U18)</f>
        <v/>
      </c>
      <c r="U18" s="15" t="str">
        <f>IF('Sales Mix'!$B18="","",'Sales Mix'!$B18*'Intermediate Work'!U$37*'Seasonality Impact'!V18)</f>
        <v/>
      </c>
      <c r="V18" s="15" t="str">
        <f>IF('Sales Mix'!$B18="","",'Sales Mix'!$B18*'Intermediate Work'!V$37*'Seasonality Impact'!W18)</f>
        <v/>
      </c>
      <c r="W18" s="15" t="str">
        <f>IF('Sales Mix'!$B18="","",'Sales Mix'!$B18*'Intermediate Work'!W$37*'Seasonality Impact'!X18)</f>
        <v/>
      </c>
      <c r="X18" s="15" t="str">
        <f>IF('Sales Mix'!$B18="","",'Sales Mix'!$B18*'Intermediate Work'!X$37*'Seasonality Impact'!Y18)</f>
        <v/>
      </c>
      <c r="Y18" s="15" t="str">
        <f>IF('Sales Mix'!$B18="","",'Sales Mix'!$B18*'Intermediate Work'!Y$37*'Seasonality Impact'!Z18)</f>
        <v/>
      </c>
      <c r="Z18" s="15" t="str">
        <f>IF('Sales Mix'!$B18="","",'Sales Mix'!$B18*'Intermediate Work'!Z$37*'Seasonality Impact'!AA18)</f>
        <v/>
      </c>
      <c r="AA18" s="15" t="str">
        <f>IF('Sales Mix'!$B18="","",'Sales Mix'!$B18*'Intermediate Work'!AA$37*'Seasonality Impact'!AB18)</f>
        <v/>
      </c>
      <c r="AB18" s="15" t="str">
        <f>IF('Sales Mix'!$B18="","",'Sales Mix'!$B18*'Intermediate Work'!AB$37*'Seasonality Impact'!AC18)</f>
        <v/>
      </c>
      <c r="AC18" s="15" t="str">
        <f>IF('Sales Mix'!$B18="","",'Sales Mix'!$B18*'Intermediate Work'!AC$37*'Seasonality Impact'!AD18)</f>
        <v/>
      </c>
      <c r="AD18" s="15" t="str">
        <f>IF('Sales Mix'!$B18="","",'Sales Mix'!$B18*'Intermediate Work'!AD$37*'Seasonality Impact'!AE18)</f>
        <v/>
      </c>
      <c r="AE18" s="15" t="str">
        <f>IF('Sales Mix'!$B18="","",'Sales Mix'!$B18*'Intermediate Work'!AE$37*'Seasonality Impact'!AF18)</f>
        <v/>
      </c>
      <c r="AF18" s="15" t="str">
        <f>IF('Sales Mix'!$B18="","",'Sales Mix'!$B18*'Intermediate Work'!AF$37*'Seasonality Impact'!AG18)</f>
        <v/>
      </c>
      <c r="AG18" s="15" t="str">
        <f>IF('Sales Mix'!$B18="","",'Sales Mix'!$B18*'Intermediate Work'!AG$37*'Seasonality Impact'!AH18)</f>
        <v/>
      </c>
      <c r="AH18" s="15" t="str">
        <f>IF('Sales Mix'!$B18="","",'Sales Mix'!$B18*'Intermediate Work'!AH$37*'Seasonality Impact'!AI18)</f>
        <v/>
      </c>
      <c r="AI18" s="15" t="str">
        <f>IF('Sales Mix'!$B18="","",'Sales Mix'!$B18*'Intermediate Work'!AI$37*'Seasonality Impact'!AJ18)</f>
        <v/>
      </c>
      <c r="AJ18" s="15" t="str">
        <f>IF('Sales Mix'!$B18="","",'Sales Mix'!$B18*'Intermediate Work'!AJ$37*'Seasonality Impact'!AK18)</f>
        <v/>
      </c>
      <c r="AK18" s="15" t="str">
        <f>IF('Sales Mix'!$B18="","",'Sales Mix'!$B18*'Intermediate Work'!AK$37*'Seasonality Impact'!AL18)</f>
        <v/>
      </c>
    </row>
    <row r="19" spans="1:37" s="15" customFormat="1" x14ac:dyDescent="0.25">
      <c r="A19" s="15" t="str">
        <f>IF('Sales Mix'!A19="","",'Sales Mix'!A19)</f>
        <v/>
      </c>
      <c r="B19" s="15" t="str">
        <f>IF('Sales Mix'!$B19="","",'Sales Mix'!$B19*'Intermediate Work'!B$37*'Seasonality Impact'!C19)</f>
        <v/>
      </c>
      <c r="C19" s="15" t="str">
        <f>IF('Sales Mix'!$B19="","",'Sales Mix'!$B19*'Intermediate Work'!C$37*'Seasonality Impact'!D19)</f>
        <v/>
      </c>
      <c r="D19" s="15" t="str">
        <f>IF('Sales Mix'!$B19="","",'Sales Mix'!$B19*'Intermediate Work'!D$37*'Seasonality Impact'!E19)</f>
        <v/>
      </c>
      <c r="E19" s="15" t="str">
        <f>IF('Sales Mix'!$B19="","",'Sales Mix'!$B19*'Intermediate Work'!E$37*'Seasonality Impact'!F19)</f>
        <v/>
      </c>
      <c r="F19" s="15" t="str">
        <f>IF('Sales Mix'!$B19="","",'Sales Mix'!$B19*'Intermediate Work'!F$37*'Seasonality Impact'!G19)</f>
        <v/>
      </c>
      <c r="G19" s="15" t="str">
        <f>IF('Sales Mix'!$B19="","",'Sales Mix'!$B19*'Intermediate Work'!G$37*'Seasonality Impact'!H19)</f>
        <v/>
      </c>
      <c r="H19" s="15" t="str">
        <f>IF('Sales Mix'!$B19="","",'Sales Mix'!$B19*'Intermediate Work'!H$37*'Seasonality Impact'!I19)</f>
        <v/>
      </c>
      <c r="I19" s="15" t="str">
        <f>IF('Sales Mix'!$B19="","",'Sales Mix'!$B19*'Intermediate Work'!I$37*'Seasonality Impact'!J19)</f>
        <v/>
      </c>
      <c r="J19" s="15" t="str">
        <f>IF('Sales Mix'!$B19="","",'Sales Mix'!$B19*'Intermediate Work'!J$37*'Seasonality Impact'!K19)</f>
        <v/>
      </c>
      <c r="K19" s="15" t="str">
        <f>IF('Sales Mix'!$B19="","",'Sales Mix'!$B19*'Intermediate Work'!K$37*'Seasonality Impact'!L19)</f>
        <v/>
      </c>
      <c r="L19" s="15" t="str">
        <f>IF('Sales Mix'!$B19="","",'Sales Mix'!$B19*'Intermediate Work'!L$37*'Seasonality Impact'!M19)</f>
        <v/>
      </c>
      <c r="M19" s="15" t="str">
        <f>IF('Sales Mix'!$B19="","",'Sales Mix'!$B19*'Intermediate Work'!M$37*'Seasonality Impact'!N19)</f>
        <v/>
      </c>
      <c r="N19" s="15" t="str">
        <f>IF('Sales Mix'!$B19="","",'Sales Mix'!$B19*'Intermediate Work'!N$37*'Seasonality Impact'!O19)</f>
        <v/>
      </c>
      <c r="O19" s="15" t="str">
        <f>IF('Sales Mix'!$B19="","",'Sales Mix'!$B19*'Intermediate Work'!O$37*'Seasonality Impact'!P19)</f>
        <v/>
      </c>
      <c r="P19" s="15" t="str">
        <f>IF('Sales Mix'!$B19="","",'Sales Mix'!$B19*'Intermediate Work'!P$37*'Seasonality Impact'!Q19)</f>
        <v/>
      </c>
      <c r="Q19" s="15" t="str">
        <f>IF('Sales Mix'!$B19="","",'Sales Mix'!$B19*'Intermediate Work'!Q$37*'Seasonality Impact'!R19)</f>
        <v/>
      </c>
      <c r="R19" s="15" t="str">
        <f>IF('Sales Mix'!$B19="","",'Sales Mix'!$B19*'Intermediate Work'!R$37*'Seasonality Impact'!S19)</f>
        <v/>
      </c>
      <c r="S19" s="15" t="str">
        <f>IF('Sales Mix'!$B19="","",'Sales Mix'!$B19*'Intermediate Work'!S$37*'Seasonality Impact'!T19)</f>
        <v/>
      </c>
      <c r="T19" s="15" t="str">
        <f>IF('Sales Mix'!$B19="","",'Sales Mix'!$B19*'Intermediate Work'!T$37*'Seasonality Impact'!U19)</f>
        <v/>
      </c>
      <c r="U19" s="15" t="str">
        <f>IF('Sales Mix'!$B19="","",'Sales Mix'!$B19*'Intermediate Work'!U$37*'Seasonality Impact'!V19)</f>
        <v/>
      </c>
      <c r="V19" s="15" t="str">
        <f>IF('Sales Mix'!$B19="","",'Sales Mix'!$B19*'Intermediate Work'!V$37*'Seasonality Impact'!W19)</f>
        <v/>
      </c>
      <c r="W19" s="15" t="str">
        <f>IF('Sales Mix'!$B19="","",'Sales Mix'!$B19*'Intermediate Work'!W$37*'Seasonality Impact'!X19)</f>
        <v/>
      </c>
      <c r="X19" s="15" t="str">
        <f>IF('Sales Mix'!$B19="","",'Sales Mix'!$B19*'Intermediate Work'!X$37*'Seasonality Impact'!Y19)</f>
        <v/>
      </c>
      <c r="Y19" s="15" t="str">
        <f>IF('Sales Mix'!$B19="","",'Sales Mix'!$B19*'Intermediate Work'!Y$37*'Seasonality Impact'!Z19)</f>
        <v/>
      </c>
      <c r="Z19" s="15" t="str">
        <f>IF('Sales Mix'!$B19="","",'Sales Mix'!$B19*'Intermediate Work'!Z$37*'Seasonality Impact'!AA19)</f>
        <v/>
      </c>
      <c r="AA19" s="15" t="str">
        <f>IF('Sales Mix'!$B19="","",'Sales Mix'!$B19*'Intermediate Work'!AA$37*'Seasonality Impact'!AB19)</f>
        <v/>
      </c>
      <c r="AB19" s="15" t="str">
        <f>IF('Sales Mix'!$B19="","",'Sales Mix'!$B19*'Intermediate Work'!AB$37*'Seasonality Impact'!AC19)</f>
        <v/>
      </c>
      <c r="AC19" s="15" t="str">
        <f>IF('Sales Mix'!$B19="","",'Sales Mix'!$B19*'Intermediate Work'!AC$37*'Seasonality Impact'!AD19)</f>
        <v/>
      </c>
      <c r="AD19" s="15" t="str">
        <f>IF('Sales Mix'!$B19="","",'Sales Mix'!$B19*'Intermediate Work'!AD$37*'Seasonality Impact'!AE19)</f>
        <v/>
      </c>
      <c r="AE19" s="15" t="str">
        <f>IF('Sales Mix'!$B19="","",'Sales Mix'!$B19*'Intermediate Work'!AE$37*'Seasonality Impact'!AF19)</f>
        <v/>
      </c>
      <c r="AF19" s="15" t="str">
        <f>IF('Sales Mix'!$B19="","",'Sales Mix'!$B19*'Intermediate Work'!AF$37*'Seasonality Impact'!AG19)</f>
        <v/>
      </c>
      <c r="AG19" s="15" t="str">
        <f>IF('Sales Mix'!$B19="","",'Sales Mix'!$B19*'Intermediate Work'!AG$37*'Seasonality Impact'!AH19)</f>
        <v/>
      </c>
      <c r="AH19" s="15" t="str">
        <f>IF('Sales Mix'!$B19="","",'Sales Mix'!$B19*'Intermediate Work'!AH$37*'Seasonality Impact'!AI19)</f>
        <v/>
      </c>
      <c r="AI19" s="15" t="str">
        <f>IF('Sales Mix'!$B19="","",'Sales Mix'!$B19*'Intermediate Work'!AI$37*'Seasonality Impact'!AJ19)</f>
        <v/>
      </c>
      <c r="AJ19" s="15" t="str">
        <f>IF('Sales Mix'!$B19="","",'Sales Mix'!$B19*'Intermediate Work'!AJ$37*'Seasonality Impact'!AK19)</f>
        <v/>
      </c>
      <c r="AK19" s="15" t="str">
        <f>IF('Sales Mix'!$B19="","",'Sales Mix'!$B19*'Intermediate Work'!AK$37*'Seasonality Impact'!AL19)</f>
        <v/>
      </c>
    </row>
    <row r="20" spans="1:37" s="15" customFormat="1" x14ac:dyDescent="0.25">
      <c r="A20" s="15" t="str">
        <f>IF('Sales Mix'!A20="","",'Sales Mix'!A20)</f>
        <v/>
      </c>
      <c r="B20" s="15" t="str">
        <f>IF('Sales Mix'!$B20="","",'Sales Mix'!$B20*'Intermediate Work'!B$37*'Seasonality Impact'!C20)</f>
        <v/>
      </c>
      <c r="C20" s="15" t="str">
        <f>IF('Sales Mix'!$B20="","",'Sales Mix'!$B20*'Intermediate Work'!C$37*'Seasonality Impact'!D20)</f>
        <v/>
      </c>
      <c r="D20" s="15" t="str">
        <f>IF('Sales Mix'!$B20="","",'Sales Mix'!$B20*'Intermediate Work'!D$37*'Seasonality Impact'!E20)</f>
        <v/>
      </c>
      <c r="E20" s="15" t="str">
        <f>IF('Sales Mix'!$B20="","",'Sales Mix'!$B20*'Intermediate Work'!E$37*'Seasonality Impact'!F20)</f>
        <v/>
      </c>
      <c r="F20" s="15" t="str">
        <f>IF('Sales Mix'!$B20="","",'Sales Mix'!$B20*'Intermediate Work'!F$37*'Seasonality Impact'!G20)</f>
        <v/>
      </c>
      <c r="G20" s="15" t="str">
        <f>IF('Sales Mix'!$B20="","",'Sales Mix'!$B20*'Intermediate Work'!G$37*'Seasonality Impact'!H20)</f>
        <v/>
      </c>
      <c r="H20" s="15" t="str">
        <f>IF('Sales Mix'!$B20="","",'Sales Mix'!$B20*'Intermediate Work'!H$37*'Seasonality Impact'!I20)</f>
        <v/>
      </c>
      <c r="I20" s="15" t="str">
        <f>IF('Sales Mix'!$B20="","",'Sales Mix'!$B20*'Intermediate Work'!I$37*'Seasonality Impact'!J20)</f>
        <v/>
      </c>
      <c r="J20" s="15" t="str">
        <f>IF('Sales Mix'!$B20="","",'Sales Mix'!$B20*'Intermediate Work'!J$37*'Seasonality Impact'!K20)</f>
        <v/>
      </c>
      <c r="K20" s="15" t="str">
        <f>IF('Sales Mix'!$B20="","",'Sales Mix'!$B20*'Intermediate Work'!K$37*'Seasonality Impact'!L20)</f>
        <v/>
      </c>
      <c r="L20" s="15" t="str">
        <f>IF('Sales Mix'!$B20="","",'Sales Mix'!$B20*'Intermediate Work'!L$37*'Seasonality Impact'!M20)</f>
        <v/>
      </c>
      <c r="M20" s="15" t="str">
        <f>IF('Sales Mix'!$B20="","",'Sales Mix'!$B20*'Intermediate Work'!M$37*'Seasonality Impact'!N20)</f>
        <v/>
      </c>
      <c r="N20" s="15" t="str">
        <f>IF('Sales Mix'!$B20="","",'Sales Mix'!$B20*'Intermediate Work'!N$37*'Seasonality Impact'!O20)</f>
        <v/>
      </c>
      <c r="O20" s="15" t="str">
        <f>IF('Sales Mix'!$B20="","",'Sales Mix'!$B20*'Intermediate Work'!O$37*'Seasonality Impact'!P20)</f>
        <v/>
      </c>
      <c r="P20" s="15" t="str">
        <f>IF('Sales Mix'!$B20="","",'Sales Mix'!$B20*'Intermediate Work'!P$37*'Seasonality Impact'!Q20)</f>
        <v/>
      </c>
      <c r="Q20" s="15" t="str">
        <f>IF('Sales Mix'!$B20="","",'Sales Mix'!$B20*'Intermediate Work'!Q$37*'Seasonality Impact'!R20)</f>
        <v/>
      </c>
      <c r="R20" s="15" t="str">
        <f>IF('Sales Mix'!$B20="","",'Sales Mix'!$B20*'Intermediate Work'!R$37*'Seasonality Impact'!S20)</f>
        <v/>
      </c>
      <c r="S20" s="15" t="str">
        <f>IF('Sales Mix'!$B20="","",'Sales Mix'!$B20*'Intermediate Work'!S$37*'Seasonality Impact'!T20)</f>
        <v/>
      </c>
      <c r="T20" s="15" t="str">
        <f>IF('Sales Mix'!$B20="","",'Sales Mix'!$B20*'Intermediate Work'!T$37*'Seasonality Impact'!U20)</f>
        <v/>
      </c>
      <c r="U20" s="15" t="str">
        <f>IF('Sales Mix'!$B20="","",'Sales Mix'!$B20*'Intermediate Work'!U$37*'Seasonality Impact'!V20)</f>
        <v/>
      </c>
      <c r="V20" s="15" t="str">
        <f>IF('Sales Mix'!$B20="","",'Sales Mix'!$B20*'Intermediate Work'!V$37*'Seasonality Impact'!W20)</f>
        <v/>
      </c>
      <c r="W20" s="15" t="str">
        <f>IF('Sales Mix'!$B20="","",'Sales Mix'!$B20*'Intermediate Work'!W$37*'Seasonality Impact'!X20)</f>
        <v/>
      </c>
      <c r="X20" s="15" t="str">
        <f>IF('Sales Mix'!$B20="","",'Sales Mix'!$B20*'Intermediate Work'!X$37*'Seasonality Impact'!Y20)</f>
        <v/>
      </c>
      <c r="Y20" s="15" t="str">
        <f>IF('Sales Mix'!$B20="","",'Sales Mix'!$B20*'Intermediate Work'!Y$37*'Seasonality Impact'!Z20)</f>
        <v/>
      </c>
      <c r="Z20" s="15" t="str">
        <f>IF('Sales Mix'!$B20="","",'Sales Mix'!$B20*'Intermediate Work'!Z$37*'Seasonality Impact'!AA20)</f>
        <v/>
      </c>
      <c r="AA20" s="15" t="str">
        <f>IF('Sales Mix'!$B20="","",'Sales Mix'!$B20*'Intermediate Work'!AA$37*'Seasonality Impact'!AB20)</f>
        <v/>
      </c>
      <c r="AB20" s="15" t="str">
        <f>IF('Sales Mix'!$B20="","",'Sales Mix'!$B20*'Intermediate Work'!AB$37*'Seasonality Impact'!AC20)</f>
        <v/>
      </c>
      <c r="AC20" s="15" t="str">
        <f>IF('Sales Mix'!$B20="","",'Sales Mix'!$B20*'Intermediate Work'!AC$37*'Seasonality Impact'!AD20)</f>
        <v/>
      </c>
      <c r="AD20" s="15" t="str">
        <f>IF('Sales Mix'!$B20="","",'Sales Mix'!$B20*'Intermediate Work'!AD$37*'Seasonality Impact'!AE20)</f>
        <v/>
      </c>
      <c r="AE20" s="15" t="str">
        <f>IF('Sales Mix'!$B20="","",'Sales Mix'!$B20*'Intermediate Work'!AE$37*'Seasonality Impact'!AF20)</f>
        <v/>
      </c>
      <c r="AF20" s="15" t="str">
        <f>IF('Sales Mix'!$B20="","",'Sales Mix'!$B20*'Intermediate Work'!AF$37*'Seasonality Impact'!AG20)</f>
        <v/>
      </c>
      <c r="AG20" s="15" t="str">
        <f>IF('Sales Mix'!$B20="","",'Sales Mix'!$B20*'Intermediate Work'!AG$37*'Seasonality Impact'!AH20)</f>
        <v/>
      </c>
      <c r="AH20" s="15" t="str">
        <f>IF('Sales Mix'!$B20="","",'Sales Mix'!$B20*'Intermediate Work'!AH$37*'Seasonality Impact'!AI20)</f>
        <v/>
      </c>
      <c r="AI20" s="15" t="str">
        <f>IF('Sales Mix'!$B20="","",'Sales Mix'!$B20*'Intermediate Work'!AI$37*'Seasonality Impact'!AJ20)</f>
        <v/>
      </c>
      <c r="AJ20" s="15" t="str">
        <f>IF('Sales Mix'!$B20="","",'Sales Mix'!$B20*'Intermediate Work'!AJ$37*'Seasonality Impact'!AK20)</f>
        <v/>
      </c>
      <c r="AK20" s="15" t="str">
        <f>IF('Sales Mix'!$B20="","",'Sales Mix'!$B20*'Intermediate Work'!AK$37*'Seasonality Impact'!AL20)</f>
        <v/>
      </c>
    </row>
    <row r="21" spans="1:37" s="15" customFormat="1" x14ac:dyDescent="0.25">
      <c r="A21" s="15" t="str">
        <f>IF('Sales Mix'!A21="","",'Sales Mix'!A21)</f>
        <v/>
      </c>
      <c r="B21" s="15" t="str">
        <f>IF('Sales Mix'!$B21="","",'Sales Mix'!$B21*'Intermediate Work'!B$37*'Seasonality Impact'!C21)</f>
        <v/>
      </c>
      <c r="C21" s="15" t="str">
        <f>IF('Sales Mix'!$B21="","",'Sales Mix'!$B21*'Intermediate Work'!C$37*'Seasonality Impact'!D21)</f>
        <v/>
      </c>
      <c r="D21" s="15" t="str">
        <f>IF('Sales Mix'!$B21="","",'Sales Mix'!$B21*'Intermediate Work'!D$37*'Seasonality Impact'!E21)</f>
        <v/>
      </c>
      <c r="E21" s="15" t="str">
        <f>IF('Sales Mix'!$B21="","",'Sales Mix'!$B21*'Intermediate Work'!E$37*'Seasonality Impact'!F21)</f>
        <v/>
      </c>
      <c r="F21" s="15" t="str">
        <f>IF('Sales Mix'!$B21="","",'Sales Mix'!$B21*'Intermediate Work'!F$37*'Seasonality Impact'!G21)</f>
        <v/>
      </c>
      <c r="G21" s="15" t="str">
        <f>IF('Sales Mix'!$B21="","",'Sales Mix'!$B21*'Intermediate Work'!G$37*'Seasonality Impact'!H21)</f>
        <v/>
      </c>
      <c r="H21" s="15" t="str">
        <f>IF('Sales Mix'!$B21="","",'Sales Mix'!$B21*'Intermediate Work'!H$37*'Seasonality Impact'!I21)</f>
        <v/>
      </c>
      <c r="I21" s="15" t="str">
        <f>IF('Sales Mix'!$B21="","",'Sales Mix'!$B21*'Intermediate Work'!I$37*'Seasonality Impact'!J21)</f>
        <v/>
      </c>
      <c r="J21" s="15" t="str">
        <f>IF('Sales Mix'!$B21="","",'Sales Mix'!$B21*'Intermediate Work'!J$37*'Seasonality Impact'!K21)</f>
        <v/>
      </c>
      <c r="K21" s="15" t="str">
        <f>IF('Sales Mix'!$B21="","",'Sales Mix'!$B21*'Intermediate Work'!K$37*'Seasonality Impact'!L21)</f>
        <v/>
      </c>
      <c r="L21" s="15" t="str">
        <f>IF('Sales Mix'!$B21="","",'Sales Mix'!$B21*'Intermediate Work'!L$37*'Seasonality Impact'!M21)</f>
        <v/>
      </c>
      <c r="M21" s="15" t="str">
        <f>IF('Sales Mix'!$B21="","",'Sales Mix'!$B21*'Intermediate Work'!M$37*'Seasonality Impact'!N21)</f>
        <v/>
      </c>
      <c r="N21" s="15" t="str">
        <f>IF('Sales Mix'!$B21="","",'Sales Mix'!$B21*'Intermediate Work'!N$37*'Seasonality Impact'!O21)</f>
        <v/>
      </c>
      <c r="O21" s="15" t="str">
        <f>IF('Sales Mix'!$B21="","",'Sales Mix'!$B21*'Intermediate Work'!O$37*'Seasonality Impact'!P21)</f>
        <v/>
      </c>
      <c r="P21" s="15" t="str">
        <f>IF('Sales Mix'!$B21="","",'Sales Mix'!$B21*'Intermediate Work'!P$37*'Seasonality Impact'!Q21)</f>
        <v/>
      </c>
      <c r="Q21" s="15" t="str">
        <f>IF('Sales Mix'!$B21="","",'Sales Mix'!$B21*'Intermediate Work'!Q$37*'Seasonality Impact'!R21)</f>
        <v/>
      </c>
      <c r="R21" s="15" t="str">
        <f>IF('Sales Mix'!$B21="","",'Sales Mix'!$B21*'Intermediate Work'!R$37*'Seasonality Impact'!S21)</f>
        <v/>
      </c>
      <c r="S21" s="15" t="str">
        <f>IF('Sales Mix'!$B21="","",'Sales Mix'!$B21*'Intermediate Work'!S$37*'Seasonality Impact'!T21)</f>
        <v/>
      </c>
      <c r="T21" s="15" t="str">
        <f>IF('Sales Mix'!$B21="","",'Sales Mix'!$B21*'Intermediate Work'!T$37*'Seasonality Impact'!U21)</f>
        <v/>
      </c>
      <c r="U21" s="15" t="str">
        <f>IF('Sales Mix'!$B21="","",'Sales Mix'!$B21*'Intermediate Work'!U$37*'Seasonality Impact'!V21)</f>
        <v/>
      </c>
      <c r="V21" s="15" t="str">
        <f>IF('Sales Mix'!$B21="","",'Sales Mix'!$B21*'Intermediate Work'!V$37*'Seasonality Impact'!W21)</f>
        <v/>
      </c>
      <c r="W21" s="15" t="str">
        <f>IF('Sales Mix'!$B21="","",'Sales Mix'!$B21*'Intermediate Work'!W$37*'Seasonality Impact'!X21)</f>
        <v/>
      </c>
      <c r="X21" s="15" t="str">
        <f>IF('Sales Mix'!$B21="","",'Sales Mix'!$B21*'Intermediate Work'!X$37*'Seasonality Impact'!Y21)</f>
        <v/>
      </c>
      <c r="Y21" s="15" t="str">
        <f>IF('Sales Mix'!$B21="","",'Sales Mix'!$B21*'Intermediate Work'!Y$37*'Seasonality Impact'!Z21)</f>
        <v/>
      </c>
      <c r="Z21" s="15" t="str">
        <f>IF('Sales Mix'!$B21="","",'Sales Mix'!$B21*'Intermediate Work'!Z$37*'Seasonality Impact'!AA21)</f>
        <v/>
      </c>
      <c r="AA21" s="15" t="str">
        <f>IF('Sales Mix'!$B21="","",'Sales Mix'!$B21*'Intermediate Work'!AA$37*'Seasonality Impact'!AB21)</f>
        <v/>
      </c>
      <c r="AB21" s="15" t="str">
        <f>IF('Sales Mix'!$B21="","",'Sales Mix'!$B21*'Intermediate Work'!AB$37*'Seasonality Impact'!AC21)</f>
        <v/>
      </c>
      <c r="AC21" s="15" t="str">
        <f>IF('Sales Mix'!$B21="","",'Sales Mix'!$B21*'Intermediate Work'!AC$37*'Seasonality Impact'!AD21)</f>
        <v/>
      </c>
      <c r="AD21" s="15" t="str">
        <f>IF('Sales Mix'!$B21="","",'Sales Mix'!$B21*'Intermediate Work'!AD$37*'Seasonality Impact'!AE21)</f>
        <v/>
      </c>
      <c r="AE21" s="15" t="str">
        <f>IF('Sales Mix'!$B21="","",'Sales Mix'!$B21*'Intermediate Work'!AE$37*'Seasonality Impact'!AF21)</f>
        <v/>
      </c>
      <c r="AF21" s="15" t="str">
        <f>IF('Sales Mix'!$B21="","",'Sales Mix'!$B21*'Intermediate Work'!AF$37*'Seasonality Impact'!AG21)</f>
        <v/>
      </c>
      <c r="AG21" s="15" t="str">
        <f>IF('Sales Mix'!$B21="","",'Sales Mix'!$B21*'Intermediate Work'!AG$37*'Seasonality Impact'!AH21)</f>
        <v/>
      </c>
      <c r="AH21" s="15" t="str">
        <f>IF('Sales Mix'!$B21="","",'Sales Mix'!$B21*'Intermediate Work'!AH$37*'Seasonality Impact'!AI21)</f>
        <v/>
      </c>
      <c r="AI21" s="15" t="str">
        <f>IF('Sales Mix'!$B21="","",'Sales Mix'!$B21*'Intermediate Work'!AI$37*'Seasonality Impact'!AJ21)</f>
        <v/>
      </c>
      <c r="AJ21" s="15" t="str">
        <f>IF('Sales Mix'!$B21="","",'Sales Mix'!$B21*'Intermediate Work'!AJ$37*'Seasonality Impact'!AK21)</f>
        <v/>
      </c>
      <c r="AK21" s="15" t="str">
        <f>IF('Sales Mix'!$B21="","",'Sales Mix'!$B21*'Intermediate Work'!AK$37*'Seasonality Impact'!AL21)</f>
        <v/>
      </c>
    </row>
    <row r="22" spans="1:37" s="15" customFormat="1" x14ac:dyDescent="0.25">
      <c r="A22" s="15" t="str">
        <f>IF('Sales Mix'!A22="","",'Sales Mix'!A22)</f>
        <v/>
      </c>
      <c r="B22" s="15" t="str">
        <f>IF('Sales Mix'!$B22="","",'Sales Mix'!$B22*'Intermediate Work'!B$37*'Seasonality Impact'!C22)</f>
        <v/>
      </c>
      <c r="C22" s="15" t="str">
        <f>IF('Sales Mix'!$B22="","",'Sales Mix'!$B22*'Intermediate Work'!C$37*'Seasonality Impact'!D22)</f>
        <v/>
      </c>
      <c r="D22" s="15" t="str">
        <f>IF('Sales Mix'!$B22="","",'Sales Mix'!$B22*'Intermediate Work'!D$37*'Seasonality Impact'!E22)</f>
        <v/>
      </c>
      <c r="E22" s="15" t="str">
        <f>IF('Sales Mix'!$B22="","",'Sales Mix'!$B22*'Intermediate Work'!E$37*'Seasonality Impact'!F22)</f>
        <v/>
      </c>
      <c r="F22" s="15" t="str">
        <f>IF('Sales Mix'!$B22="","",'Sales Mix'!$B22*'Intermediate Work'!F$37*'Seasonality Impact'!G22)</f>
        <v/>
      </c>
      <c r="G22" s="15" t="str">
        <f>IF('Sales Mix'!$B22="","",'Sales Mix'!$B22*'Intermediate Work'!G$37*'Seasonality Impact'!H22)</f>
        <v/>
      </c>
      <c r="H22" s="15" t="str">
        <f>IF('Sales Mix'!$B22="","",'Sales Mix'!$B22*'Intermediate Work'!H$37*'Seasonality Impact'!I22)</f>
        <v/>
      </c>
      <c r="I22" s="15" t="str">
        <f>IF('Sales Mix'!$B22="","",'Sales Mix'!$B22*'Intermediate Work'!I$37*'Seasonality Impact'!J22)</f>
        <v/>
      </c>
      <c r="J22" s="15" t="str">
        <f>IF('Sales Mix'!$B22="","",'Sales Mix'!$B22*'Intermediate Work'!J$37*'Seasonality Impact'!K22)</f>
        <v/>
      </c>
      <c r="K22" s="15" t="str">
        <f>IF('Sales Mix'!$B22="","",'Sales Mix'!$B22*'Intermediate Work'!K$37*'Seasonality Impact'!L22)</f>
        <v/>
      </c>
      <c r="L22" s="15" t="str">
        <f>IF('Sales Mix'!$B22="","",'Sales Mix'!$B22*'Intermediate Work'!L$37*'Seasonality Impact'!M22)</f>
        <v/>
      </c>
      <c r="M22" s="15" t="str">
        <f>IF('Sales Mix'!$B22="","",'Sales Mix'!$B22*'Intermediate Work'!M$37*'Seasonality Impact'!N22)</f>
        <v/>
      </c>
      <c r="N22" s="15" t="str">
        <f>IF('Sales Mix'!$B22="","",'Sales Mix'!$B22*'Intermediate Work'!N$37*'Seasonality Impact'!O22)</f>
        <v/>
      </c>
      <c r="O22" s="15" t="str">
        <f>IF('Sales Mix'!$B22="","",'Sales Mix'!$B22*'Intermediate Work'!O$37*'Seasonality Impact'!P22)</f>
        <v/>
      </c>
      <c r="P22" s="15" t="str">
        <f>IF('Sales Mix'!$B22="","",'Sales Mix'!$B22*'Intermediate Work'!P$37*'Seasonality Impact'!Q22)</f>
        <v/>
      </c>
      <c r="Q22" s="15" t="str">
        <f>IF('Sales Mix'!$B22="","",'Sales Mix'!$B22*'Intermediate Work'!Q$37*'Seasonality Impact'!R22)</f>
        <v/>
      </c>
      <c r="R22" s="15" t="str">
        <f>IF('Sales Mix'!$B22="","",'Sales Mix'!$B22*'Intermediate Work'!R$37*'Seasonality Impact'!S22)</f>
        <v/>
      </c>
      <c r="S22" s="15" t="str">
        <f>IF('Sales Mix'!$B22="","",'Sales Mix'!$B22*'Intermediate Work'!S$37*'Seasonality Impact'!T22)</f>
        <v/>
      </c>
      <c r="T22" s="15" t="str">
        <f>IF('Sales Mix'!$B22="","",'Sales Mix'!$B22*'Intermediate Work'!T$37*'Seasonality Impact'!U22)</f>
        <v/>
      </c>
      <c r="U22" s="15" t="str">
        <f>IF('Sales Mix'!$B22="","",'Sales Mix'!$B22*'Intermediate Work'!U$37*'Seasonality Impact'!V22)</f>
        <v/>
      </c>
      <c r="V22" s="15" t="str">
        <f>IF('Sales Mix'!$B22="","",'Sales Mix'!$B22*'Intermediate Work'!V$37*'Seasonality Impact'!W22)</f>
        <v/>
      </c>
      <c r="W22" s="15" t="str">
        <f>IF('Sales Mix'!$B22="","",'Sales Mix'!$B22*'Intermediate Work'!W$37*'Seasonality Impact'!X22)</f>
        <v/>
      </c>
      <c r="X22" s="15" t="str">
        <f>IF('Sales Mix'!$B22="","",'Sales Mix'!$B22*'Intermediate Work'!X$37*'Seasonality Impact'!Y22)</f>
        <v/>
      </c>
      <c r="Y22" s="15" t="str">
        <f>IF('Sales Mix'!$B22="","",'Sales Mix'!$B22*'Intermediate Work'!Y$37*'Seasonality Impact'!Z22)</f>
        <v/>
      </c>
      <c r="Z22" s="15" t="str">
        <f>IF('Sales Mix'!$B22="","",'Sales Mix'!$B22*'Intermediate Work'!Z$37*'Seasonality Impact'!AA22)</f>
        <v/>
      </c>
      <c r="AA22" s="15" t="str">
        <f>IF('Sales Mix'!$B22="","",'Sales Mix'!$B22*'Intermediate Work'!AA$37*'Seasonality Impact'!AB22)</f>
        <v/>
      </c>
      <c r="AB22" s="15" t="str">
        <f>IF('Sales Mix'!$B22="","",'Sales Mix'!$B22*'Intermediate Work'!AB$37*'Seasonality Impact'!AC22)</f>
        <v/>
      </c>
      <c r="AC22" s="15" t="str">
        <f>IF('Sales Mix'!$B22="","",'Sales Mix'!$B22*'Intermediate Work'!AC$37*'Seasonality Impact'!AD22)</f>
        <v/>
      </c>
      <c r="AD22" s="15" t="str">
        <f>IF('Sales Mix'!$B22="","",'Sales Mix'!$B22*'Intermediate Work'!AD$37*'Seasonality Impact'!AE22)</f>
        <v/>
      </c>
      <c r="AE22" s="15" t="str">
        <f>IF('Sales Mix'!$B22="","",'Sales Mix'!$B22*'Intermediate Work'!AE$37*'Seasonality Impact'!AF22)</f>
        <v/>
      </c>
      <c r="AF22" s="15" t="str">
        <f>IF('Sales Mix'!$B22="","",'Sales Mix'!$B22*'Intermediate Work'!AF$37*'Seasonality Impact'!AG22)</f>
        <v/>
      </c>
      <c r="AG22" s="15" t="str">
        <f>IF('Sales Mix'!$B22="","",'Sales Mix'!$B22*'Intermediate Work'!AG$37*'Seasonality Impact'!AH22)</f>
        <v/>
      </c>
      <c r="AH22" s="15" t="str">
        <f>IF('Sales Mix'!$B22="","",'Sales Mix'!$B22*'Intermediate Work'!AH$37*'Seasonality Impact'!AI22)</f>
        <v/>
      </c>
      <c r="AI22" s="15" t="str">
        <f>IF('Sales Mix'!$B22="","",'Sales Mix'!$B22*'Intermediate Work'!AI$37*'Seasonality Impact'!AJ22)</f>
        <v/>
      </c>
      <c r="AJ22" s="15" t="str">
        <f>IF('Sales Mix'!$B22="","",'Sales Mix'!$B22*'Intermediate Work'!AJ$37*'Seasonality Impact'!AK22)</f>
        <v/>
      </c>
      <c r="AK22" s="15" t="str">
        <f>IF('Sales Mix'!$B22="","",'Sales Mix'!$B22*'Intermediate Work'!AK$37*'Seasonality Impact'!AL22)</f>
        <v/>
      </c>
    </row>
    <row r="23" spans="1:37" s="15" customFormat="1" x14ac:dyDescent="0.25">
      <c r="A23" s="15" t="str">
        <f>IF('Sales Mix'!A23="","",'Sales Mix'!A23)</f>
        <v/>
      </c>
      <c r="B23" s="15" t="str">
        <f>IF('Sales Mix'!$B23="","",'Sales Mix'!$B23*'Intermediate Work'!B$37*'Seasonality Impact'!C23)</f>
        <v/>
      </c>
      <c r="C23" s="15" t="str">
        <f>IF('Sales Mix'!$B23="","",'Sales Mix'!$B23*'Intermediate Work'!C$37*'Seasonality Impact'!D23)</f>
        <v/>
      </c>
      <c r="D23" s="15" t="str">
        <f>IF('Sales Mix'!$B23="","",'Sales Mix'!$B23*'Intermediate Work'!D$37*'Seasonality Impact'!E23)</f>
        <v/>
      </c>
      <c r="E23" s="15" t="str">
        <f>IF('Sales Mix'!$B23="","",'Sales Mix'!$B23*'Intermediate Work'!E$37*'Seasonality Impact'!F23)</f>
        <v/>
      </c>
      <c r="F23" s="15" t="str">
        <f>IF('Sales Mix'!$B23="","",'Sales Mix'!$B23*'Intermediate Work'!F$37*'Seasonality Impact'!G23)</f>
        <v/>
      </c>
      <c r="G23" s="15" t="str">
        <f>IF('Sales Mix'!$B23="","",'Sales Mix'!$B23*'Intermediate Work'!G$37*'Seasonality Impact'!H23)</f>
        <v/>
      </c>
      <c r="H23" s="15" t="str">
        <f>IF('Sales Mix'!$B23="","",'Sales Mix'!$B23*'Intermediate Work'!H$37*'Seasonality Impact'!I23)</f>
        <v/>
      </c>
      <c r="I23" s="15" t="str">
        <f>IF('Sales Mix'!$B23="","",'Sales Mix'!$B23*'Intermediate Work'!I$37*'Seasonality Impact'!J23)</f>
        <v/>
      </c>
      <c r="J23" s="15" t="str">
        <f>IF('Sales Mix'!$B23="","",'Sales Mix'!$B23*'Intermediate Work'!J$37*'Seasonality Impact'!K23)</f>
        <v/>
      </c>
      <c r="K23" s="15" t="str">
        <f>IF('Sales Mix'!$B23="","",'Sales Mix'!$B23*'Intermediate Work'!K$37*'Seasonality Impact'!L23)</f>
        <v/>
      </c>
      <c r="L23" s="15" t="str">
        <f>IF('Sales Mix'!$B23="","",'Sales Mix'!$B23*'Intermediate Work'!L$37*'Seasonality Impact'!M23)</f>
        <v/>
      </c>
      <c r="M23" s="15" t="str">
        <f>IF('Sales Mix'!$B23="","",'Sales Mix'!$B23*'Intermediate Work'!M$37*'Seasonality Impact'!N23)</f>
        <v/>
      </c>
      <c r="N23" s="15" t="str">
        <f>IF('Sales Mix'!$B23="","",'Sales Mix'!$B23*'Intermediate Work'!N$37*'Seasonality Impact'!O23)</f>
        <v/>
      </c>
      <c r="O23" s="15" t="str">
        <f>IF('Sales Mix'!$B23="","",'Sales Mix'!$B23*'Intermediate Work'!O$37*'Seasonality Impact'!P23)</f>
        <v/>
      </c>
      <c r="P23" s="15" t="str">
        <f>IF('Sales Mix'!$B23="","",'Sales Mix'!$B23*'Intermediate Work'!P$37*'Seasonality Impact'!Q23)</f>
        <v/>
      </c>
      <c r="Q23" s="15" t="str">
        <f>IF('Sales Mix'!$B23="","",'Sales Mix'!$B23*'Intermediate Work'!Q$37*'Seasonality Impact'!R23)</f>
        <v/>
      </c>
      <c r="R23" s="15" t="str">
        <f>IF('Sales Mix'!$B23="","",'Sales Mix'!$B23*'Intermediate Work'!R$37*'Seasonality Impact'!S23)</f>
        <v/>
      </c>
      <c r="S23" s="15" t="str">
        <f>IF('Sales Mix'!$B23="","",'Sales Mix'!$B23*'Intermediate Work'!S$37*'Seasonality Impact'!T23)</f>
        <v/>
      </c>
      <c r="T23" s="15" t="str">
        <f>IF('Sales Mix'!$B23="","",'Sales Mix'!$B23*'Intermediate Work'!T$37*'Seasonality Impact'!U23)</f>
        <v/>
      </c>
      <c r="U23" s="15" t="str">
        <f>IF('Sales Mix'!$B23="","",'Sales Mix'!$B23*'Intermediate Work'!U$37*'Seasonality Impact'!V23)</f>
        <v/>
      </c>
      <c r="V23" s="15" t="str">
        <f>IF('Sales Mix'!$B23="","",'Sales Mix'!$B23*'Intermediate Work'!V$37*'Seasonality Impact'!W23)</f>
        <v/>
      </c>
      <c r="W23" s="15" t="str">
        <f>IF('Sales Mix'!$B23="","",'Sales Mix'!$B23*'Intermediate Work'!W$37*'Seasonality Impact'!X23)</f>
        <v/>
      </c>
      <c r="X23" s="15" t="str">
        <f>IF('Sales Mix'!$B23="","",'Sales Mix'!$B23*'Intermediate Work'!X$37*'Seasonality Impact'!Y23)</f>
        <v/>
      </c>
      <c r="Y23" s="15" t="str">
        <f>IF('Sales Mix'!$B23="","",'Sales Mix'!$B23*'Intermediate Work'!Y$37*'Seasonality Impact'!Z23)</f>
        <v/>
      </c>
      <c r="Z23" s="15" t="str">
        <f>IF('Sales Mix'!$B23="","",'Sales Mix'!$B23*'Intermediate Work'!Z$37*'Seasonality Impact'!AA23)</f>
        <v/>
      </c>
      <c r="AA23" s="15" t="str">
        <f>IF('Sales Mix'!$B23="","",'Sales Mix'!$B23*'Intermediate Work'!AA$37*'Seasonality Impact'!AB23)</f>
        <v/>
      </c>
      <c r="AB23" s="15" t="str">
        <f>IF('Sales Mix'!$B23="","",'Sales Mix'!$B23*'Intermediate Work'!AB$37*'Seasonality Impact'!AC23)</f>
        <v/>
      </c>
      <c r="AC23" s="15" t="str">
        <f>IF('Sales Mix'!$B23="","",'Sales Mix'!$B23*'Intermediate Work'!AC$37*'Seasonality Impact'!AD23)</f>
        <v/>
      </c>
      <c r="AD23" s="15" t="str">
        <f>IF('Sales Mix'!$B23="","",'Sales Mix'!$B23*'Intermediate Work'!AD$37*'Seasonality Impact'!AE23)</f>
        <v/>
      </c>
      <c r="AE23" s="15" t="str">
        <f>IF('Sales Mix'!$B23="","",'Sales Mix'!$B23*'Intermediate Work'!AE$37*'Seasonality Impact'!AF23)</f>
        <v/>
      </c>
      <c r="AF23" s="15" t="str">
        <f>IF('Sales Mix'!$B23="","",'Sales Mix'!$B23*'Intermediate Work'!AF$37*'Seasonality Impact'!AG23)</f>
        <v/>
      </c>
      <c r="AG23" s="15" t="str">
        <f>IF('Sales Mix'!$B23="","",'Sales Mix'!$B23*'Intermediate Work'!AG$37*'Seasonality Impact'!AH23)</f>
        <v/>
      </c>
      <c r="AH23" s="15" t="str">
        <f>IF('Sales Mix'!$B23="","",'Sales Mix'!$B23*'Intermediate Work'!AH$37*'Seasonality Impact'!AI23)</f>
        <v/>
      </c>
      <c r="AI23" s="15" t="str">
        <f>IF('Sales Mix'!$B23="","",'Sales Mix'!$B23*'Intermediate Work'!AI$37*'Seasonality Impact'!AJ23)</f>
        <v/>
      </c>
      <c r="AJ23" s="15" t="str">
        <f>IF('Sales Mix'!$B23="","",'Sales Mix'!$B23*'Intermediate Work'!AJ$37*'Seasonality Impact'!AK23)</f>
        <v/>
      </c>
      <c r="AK23" s="15" t="str">
        <f>IF('Sales Mix'!$B23="","",'Sales Mix'!$B23*'Intermediate Work'!AK$37*'Seasonality Impact'!AL23)</f>
        <v/>
      </c>
    </row>
    <row r="24" spans="1:37" s="15" customFormat="1" x14ac:dyDescent="0.25">
      <c r="A24" s="15" t="str">
        <f>IF('Sales Mix'!A24="","",'Sales Mix'!A24)</f>
        <v/>
      </c>
      <c r="B24" s="15" t="str">
        <f>IF('Sales Mix'!$B24="","",'Sales Mix'!$B24*'Intermediate Work'!B$37*'Seasonality Impact'!C24)</f>
        <v/>
      </c>
      <c r="C24" s="15" t="str">
        <f>IF('Sales Mix'!$B24="","",'Sales Mix'!$B24*'Intermediate Work'!C$37*'Seasonality Impact'!D24)</f>
        <v/>
      </c>
      <c r="D24" s="15" t="str">
        <f>IF('Sales Mix'!$B24="","",'Sales Mix'!$B24*'Intermediate Work'!D$37*'Seasonality Impact'!E24)</f>
        <v/>
      </c>
      <c r="E24" s="15" t="str">
        <f>IF('Sales Mix'!$B24="","",'Sales Mix'!$B24*'Intermediate Work'!E$37*'Seasonality Impact'!F24)</f>
        <v/>
      </c>
      <c r="F24" s="15" t="str">
        <f>IF('Sales Mix'!$B24="","",'Sales Mix'!$B24*'Intermediate Work'!F$37*'Seasonality Impact'!G24)</f>
        <v/>
      </c>
      <c r="G24" s="15" t="str">
        <f>IF('Sales Mix'!$B24="","",'Sales Mix'!$B24*'Intermediate Work'!G$37*'Seasonality Impact'!H24)</f>
        <v/>
      </c>
      <c r="H24" s="15" t="str">
        <f>IF('Sales Mix'!$B24="","",'Sales Mix'!$B24*'Intermediate Work'!H$37*'Seasonality Impact'!I24)</f>
        <v/>
      </c>
      <c r="I24" s="15" t="str">
        <f>IF('Sales Mix'!$B24="","",'Sales Mix'!$B24*'Intermediate Work'!I$37*'Seasonality Impact'!J24)</f>
        <v/>
      </c>
      <c r="J24" s="15" t="str">
        <f>IF('Sales Mix'!$B24="","",'Sales Mix'!$B24*'Intermediate Work'!J$37*'Seasonality Impact'!K24)</f>
        <v/>
      </c>
      <c r="K24" s="15" t="str">
        <f>IF('Sales Mix'!$B24="","",'Sales Mix'!$B24*'Intermediate Work'!K$37*'Seasonality Impact'!L24)</f>
        <v/>
      </c>
      <c r="L24" s="15" t="str">
        <f>IF('Sales Mix'!$B24="","",'Sales Mix'!$B24*'Intermediate Work'!L$37*'Seasonality Impact'!M24)</f>
        <v/>
      </c>
      <c r="M24" s="15" t="str">
        <f>IF('Sales Mix'!$B24="","",'Sales Mix'!$B24*'Intermediate Work'!M$37*'Seasonality Impact'!N24)</f>
        <v/>
      </c>
      <c r="N24" s="15" t="str">
        <f>IF('Sales Mix'!$B24="","",'Sales Mix'!$B24*'Intermediate Work'!N$37*'Seasonality Impact'!O24)</f>
        <v/>
      </c>
      <c r="O24" s="15" t="str">
        <f>IF('Sales Mix'!$B24="","",'Sales Mix'!$B24*'Intermediate Work'!O$37*'Seasonality Impact'!P24)</f>
        <v/>
      </c>
      <c r="P24" s="15" t="str">
        <f>IF('Sales Mix'!$B24="","",'Sales Mix'!$B24*'Intermediate Work'!P$37*'Seasonality Impact'!Q24)</f>
        <v/>
      </c>
      <c r="Q24" s="15" t="str">
        <f>IF('Sales Mix'!$B24="","",'Sales Mix'!$B24*'Intermediate Work'!Q$37*'Seasonality Impact'!R24)</f>
        <v/>
      </c>
      <c r="R24" s="15" t="str">
        <f>IF('Sales Mix'!$B24="","",'Sales Mix'!$B24*'Intermediate Work'!R$37*'Seasonality Impact'!S24)</f>
        <v/>
      </c>
      <c r="S24" s="15" t="str">
        <f>IF('Sales Mix'!$B24="","",'Sales Mix'!$B24*'Intermediate Work'!S$37*'Seasonality Impact'!T24)</f>
        <v/>
      </c>
      <c r="T24" s="15" t="str">
        <f>IF('Sales Mix'!$B24="","",'Sales Mix'!$B24*'Intermediate Work'!T$37*'Seasonality Impact'!U24)</f>
        <v/>
      </c>
      <c r="U24" s="15" t="str">
        <f>IF('Sales Mix'!$B24="","",'Sales Mix'!$B24*'Intermediate Work'!U$37*'Seasonality Impact'!V24)</f>
        <v/>
      </c>
      <c r="V24" s="15" t="str">
        <f>IF('Sales Mix'!$B24="","",'Sales Mix'!$B24*'Intermediate Work'!V$37*'Seasonality Impact'!W24)</f>
        <v/>
      </c>
      <c r="W24" s="15" t="str">
        <f>IF('Sales Mix'!$B24="","",'Sales Mix'!$B24*'Intermediate Work'!W$37*'Seasonality Impact'!X24)</f>
        <v/>
      </c>
      <c r="X24" s="15" t="str">
        <f>IF('Sales Mix'!$B24="","",'Sales Mix'!$B24*'Intermediate Work'!X$37*'Seasonality Impact'!Y24)</f>
        <v/>
      </c>
      <c r="Y24" s="15" t="str">
        <f>IF('Sales Mix'!$B24="","",'Sales Mix'!$B24*'Intermediate Work'!Y$37*'Seasonality Impact'!Z24)</f>
        <v/>
      </c>
      <c r="Z24" s="15" t="str">
        <f>IF('Sales Mix'!$B24="","",'Sales Mix'!$B24*'Intermediate Work'!Z$37*'Seasonality Impact'!AA24)</f>
        <v/>
      </c>
      <c r="AA24" s="15" t="str">
        <f>IF('Sales Mix'!$B24="","",'Sales Mix'!$B24*'Intermediate Work'!AA$37*'Seasonality Impact'!AB24)</f>
        <v/>
      </c>
      <c r="AB24" s="15" t="str">
        <f>IF('Sales Mix'!$B24="","",'Sales Mix'!$B24*'Intermediate Work'!AB$37*'Seasonality Impact'!AC24)</f>
        <v/>
      </c>
      <c r="AC24" s="15" t="str">
        <f>IF('Sales Mix'!$B24="","",'Sales Mix'!$B24*'Intermediate Work'!AC$37*'Seasonality Impact'!AD24)</f>
        <v/>
      </c>
      <c r="AD24" s="15" t="str">
        <f>IF('Sales Mix'!$B24="","",'Sales Mix'!$B24*'Intermediate Work'!AD$37*'Seasonality Impact'!AE24)</f>
        <v/>
      </c>
      <c r="AE24" s="15" t="str">
        <f>IF('Sales Mix'!$B24="","",'Sales Mix'!$B24*'Intermediate Work'!AE$37*'Seasonality Impact'!AF24)</f>
        <v/>
      </c>
      <c r="AF24" s="15" t="str">
        <f>IF('Sales Mix'!$B24="","",'Sales Mix'!$B24*'Intermediate Work'!AF$37*'Seasonality Impact'!AG24)</f>
        <v/>
      </c>
      <c r="AG24" s="15" t="str">
        <f>IF('Sales Mix'!$B24="","",'Sales Mix'!$B24*'Intermediate Work'!AG$37*'Seasonality Impact'!AH24)</f>
        <v/>
      </c>
      <c r="AH24" s="15" t="str">
        <f>IF('Sales Mix'!$B24="","",'Sales Mix'!$B24*'Intermediate Work'!AH$37*'Seasonality Impact'!AI24)</f>
        <v/>
      </c>
      <c r="AI24" s="15" t="str">
        <f>IF('Sales Mix'!$B24="","",'Sales Mix'!$B24*'Intermediate Work'!AI$37*'Seasonality Impact'!AJ24)</f>
        <v/>
      </c>
      <c r="AJ24" s="15" t="str">
        <f>IF('Sales Mix'!$B24="","",'Sales Mix'!$B24*'Intermediate Work'!AJ$37*'Seasonality Impact'!AK24)</f>
        <v/>
      </c>
      <c r="AK24" s="15" t="str">
        <f>IF('Sales Mix'!$B24="","",'Sales Mix'!$B24*'Intermediate Work'!AK$37*'Seasonality Impact'!AL24)</f>
        <v/>
      </c>
    </row>
    <row r="25" spans="1:37" s="15" customFormat="1" x14ac:dyDescent="0.25">
      <c r="A25" s="15" t="str">
        <f>IF('Sales Mix'!A25="","",'Sales Mix'!A25)</f>
        <v/>
      </c>
      <c r="B25" s="15" t="str">
        <f>IF('Sales Mix'!$B25="","",'Sales Mix'!$B25*'Intermediate Work'!B$37*'Seasonality Impact'!C25)</f>
        <v/>
      </c>
      <c r="C25" s="15" t="str">
        <f>IF('Sales Mix'!$B25="","",'Sales Mix'!$B25*'Intermediate Work'!C$37*'Seasonality Impact'!D25)</f>
        <v/>
      </c>
      <c r="D25" s="15" t="str">
        <f>IF('Sales Mix'!$B25="","",'Sales Mix'!$B25*'Intermediate Work'!D$37*'Seasonality Impact'!E25)</f>
        <v/>
      </c>
      <c r="E25" s="15" t="str">
        <f>IF('Sales Mix'!$B25="","",'Sales Mix'!$B25*'Intermediate Work'!E$37*'Seasonality Impact'!F25)</f>
        <v/>
      </c>
      <c r="F25" s="15" t="str">
        <f>IF('Sales Mix'!$B25="","",'Sales Mix'!$B25*'Intermediate Work'!F$37*'Seasonality Impact'!G25)</f>
        <v/>
      </c>
      <c r="G25" s="15" t="str">
        <f>IF('Sales Mix'!$B25="","",'Sales Mix'!$B25*'Intermediate Work'!G$37*'Seasonality Impact'!H25)</f>
        <v/>
      </c>
      <c r="H25" s="15" t="str">
        <f>IF('Sales Mix'!$B25="","",'Sales Mix'!$B25*'Intermediate Work'!H$37*'Seasonality Impact'!I25)</f>
        <v/>
      </c>
      <c r="I25" s="15" t="str">
        <f>IF('Sales Mix'!$B25="","",'Sales Mix'!$B25*'Intermediate Work'!I$37*'Seasonality Impact'!J25)</f>
        <v/>
      </c>
      <c r="J25" s="15" t="str">
        <f>IF('Sales Mix'!$B25="","",'Sales Mix'!$B25*'Intermediate Work'!J$37*'Seasonality Impact'!K25)</f>
        <v/>
      </c>
      <c r="K25" s="15" t="str">
        <f>IF('Sales Mix'!$B25="","",'Sales Mix'!$B25*'Intermediate Work'!K$37*'Seasonality Impact'!L25)</f>
        <v/>
      </c>
      <c r="L25" s="15" t="str">
        <f>IF('Sales Mix'!$B25="","",'Sales Mix'!$B25*'Intermediate Work'!L$37*'Seasonality Impact'!M25)</f>
        <v/>
      </c>
      <c r="M25" s="15" t="str">
        <f>IF('Sales Mix'!$B25="","",'Sales Mix'!$B25*'Intermediate Work'!M$37*'Seasonality Impact'!N25)</f>
        <v/>
      </c>
      <c r="N25" s="15" t="str">
        <f>IF('Sales Mix'!$B25="","",'Sales Mix'!$B25*'Intermediate Work'!N$37*'Seasonality Impact'!O25)</f>
        <v/>
      </c>
      <c r="O25" s="15" t="str">
        <f>IF('Sales Mix'!$B25="","",'Sales Mix'!$B25*'Intermediate Work'!O$37*'Seasonality Impact'!P25)</f>
        <v/>
      </c>
      <c r="P25" s="15" t="str">
        <f>IF('Sales Mix'!$B25="","",'Sales Mix'!$B25*'Intermediate Work'!P$37*'Seasonality Impact'!Q25)</f>
        <v/>
      </c>
      <c r="Q25" s="15" t="str">
        <f>IF('Sales Mix'!$B25="","",'Sales Mix'!$B25*'Intermediate Work'!Q$37*'Seasonality Impact'!R25)</f>
        <v/>
      </c>
      <c r="R25" s="15" t="str">
        <f>IF('Sales Mix'!$B25="","",'Sales Mix'!$B25*'Intermediate Work'!R$37*'Seasonality Impact'!S25)</f>
        <v/>
      </c>
      <c r="S25" s="15" t="str">
        <f>IF('Sales Mix'!$B25="","",'Sales Mix'!$B25*'Intermediate Work'!S$37*'Seasonality Impact'!T25)</f>
        <v/>
      </c>
      <c r="T25" s="15" t="str">
        <f>IF('Sales Mix'!$B25="","",'Sales Mix'!$B25*'Intermediate Work'!T$37*'Seasonality Impact'!U25)</f>
        <v/>
      </c>
      <c r="U25" s="15" t="str">
        <f>IF('Sales Mix'!$B25="","",'Sales Mix'!$B25*'Intermediate Work'!U$37*'Seasonality Impact'!V25)</f>
        <v/>
      </c>
      <c r="V25" s="15" t="str">
        <f>IF('Sales Mix'!$B25="","",'Sales Mix'!$B25*'Intermediate Work'!V$37*'Seasonality Impact'!W25)</f>
        <v/>
      </c>
      <c r="W25" s="15" t="str">
        <f>IF('Sales Mix'!$B25="","",'Sales Mix'!$B25*'Intermediate Work'!W$37*'Seasonality Impact'!X25)</f>
        <v/>
      </c>
      <c r="X25" s="15" t="str">
        <f>IF('Sales Mix'!$B25="","",'Sales Mix'!$B25*'Intermediate Work'!X$37*'Seasonality Impact'!Y25)</f>
        <v/>
      </c>
      <c r="Y25" s="15" t="str">
        <f>IF('Sales Mix'!$B25="","",'Sales Mix'!$B25*'Intermediate Work'!Y$37*'Seasonality Impact'!Z25)</f>
        <v/>
      </c>
      <c r="Z25" s="15" t="str">
        <f>IF('Sales Mix'!$B25="","",'Sales Mix'!$B25*'Intermediate Work'!Z$37*'Seasonality Impact'!AA25)</f>
        <v/>
      </c>
      <c r="AA25" s="15" t="str">
        <f>IF('Sales Mix'!$B25="","",'Sales Mix'!$B25*'Intermediate Work'!AA$37*'Seasonality Impact'!AB25)</f>
        <v/>
      </c>
      <c r="AB25" s="15" t="str">
        <f>IF('Sales Mix'!$B25="","",'Sales Mix'!$B25*'Intermediate Work'!AB$37*'Seasonality Impact'!AC25)</f>
        <v/>
      </c>
      <c r="AC25" s="15" t="str">
        <f>IF('Sales Mix'!$B25="","",'Sales Mix'!$B25*'Intermediate Work'!AC$37*'Seasonality Impact'!AD25)</f>
        <v/>
      </c>
      <c r="AD25" s="15" t="str">
        <f>IF('Sales Mix'!$B25="","",'Sales Mix'!$B25*'Intermediate Work'!AD$37*'Seasonality Impact'!AE25)</f>
        <v/>
      </c>
      <c r="AE25" s="15" t="str">
        <f>IF('Sales Mix'!$B25="","",'Sales Mix'!$B25*'Intermediate Work'!AE$37*'Seasonality Impact'!AF25)</f>
        <v/>
      </c>
      <c r="AF25" s="15" t="str">
        <f>IF('Sales Mix'!$B25="","",'Sales Mix'!$B25*'Intermediate Work'!AF$37*'Seasonality Impact'!AG25)</f>
        <v/>
      </c>
      <c r="AG25" s="15" t="str">
        <f>IF('Sales Mix'!$B25="","",'Sales Mix'!$B25*'Intermediate Work'!AG$37*'Seasonality Impact'!AH25)</f>
        <v/>
      </c>
      <c r="AH25" s="15" t="str">
        <f>IF('Sales Mix'!$B25="","",'Sales Mix'!$B25*'Intermediate Work'!AH$37*'Seasonality Impact'!AI25)</f>
        <v/>
      </c>
      <c r="AI25" s="15" t="str">
        <f>IF('Sales Mix'!$B25="","",'Sales Mix'!$B25*'Intermediate Work'!AI$37*'Seasonality Impact'!AJ25)</f>
        <v/>
      </c>
      <c r="AJ25" s="15" t="str">
        <f>IF('Sales Mix'!$B25="","",'Sales Mix'!$B25*'Intermediate Work'!AJ$37*'Seasonality Impact'!AK25)</f>
        <v/>
      </c>
      <c r="AK25" s="15" t="str">
        <f>IF('Sales Mix'!$B25="","",'Sales Mix'!$B25*'Intermediate Work'!AK$37*'Seasonality Impact'!AL25)</f>
        <v/>
      </c>
    </row>
    <row r="26" spans="1:37" s="15" customFormat="1" x14ac:dyDescent="0.25">
      <c r="A26" s="15" t="str">
        <f>IF('Sales Mix'!A26="","",'Sales Mix'!A26)</f>
        <v/>
      </c>
      <c r="B26" s="15" t="str">
        <f>IF('Sales Mix'!$B26="","",'Sales Mix'!$B26*'Intermediate Work'!B$37*'Seasonality Impact'!C26)</f>
        <v/>
      </c>
      <c r="C26" s="15" t="str">
        <f>IF('Sales Mix'!$B26="","",'Sales Mix'!$B26*'Intermediate Work'!C$37*'Seasonality Impact'!D26)</f>
        <v/>
      </c>
      <c r="D26" s="15" t="str">
        <f>IF('Sales Mix'!$B26="","",'Sales Mix'!$B26*'Intermediate Work'!D$37*'Seasonality Impact'!E26)</f>
        <v/>
      </c>
      <c r="E26" s="15" t="str">
        <f>IF('Sales Mix'!$B26="","",'Sales Mix'!$B26*'Intermediate Work'!E$37*'Seasonality Impact'!F26)</f>
        <v/>
      </c>
      <c r="F26" s="15" t="str">
        <f>IF('Sales Mix'!$B26="","",'Sales Mix'!$B26*'Intermediate Work'!F$37*'Seasonality Impact'!G26)</f>
        <v/>
      </c>
      <c r="G26" s="15" t="str">
        <f>IF('Sales Mix'!$B26="","",'Sales Mix'!$B26*'Intermediate Work'!G$37*'Seasonality Impact'!H26)</f>
        <v/>
      </c>
      <c r="H26" s="15" t="str">
        <f>IF('Sales Mix'!$B26="","",'Sales Mix'!$B26*'Intermediate Work'!H$37*'Seasonality Impact'!I26)</f>
        <v/>
      </c>
      <c r="I26" s="15" t="str">
        <f>IF('Sales Mix'!$B26="","",'Sales Mix'!$B26*'Intermediate Work'!I$37*'Seasonality Impact'!J26)</f>
        <v/>
      </c>
      <c r="J26" s="15" t="str">
        <f>IF('Sales Mix'!$B26="","",'Sales Mix'!$B26*'Intermediate Work'!J$37*'Seasonality Impact'!K26)</f>
        <v/>
      </c>
      <c r="K26" s="15" t="str">
        <f>IF('Sales Mix'!$B26="","",'Sales Mix'!$B26*'Intermediate Work'!K$37*'Seasonality Impact'!L26)</f>
        <v/>
      </c>
      <c r="L26" s="15" t="str">
        <f>IF('Sales Mix'!$B26="","",'Sales Mix'!$B26*'Intermediate Work'!L$37*'Seasonality Impact'!M26)</f>
        <v/>
      </c>
      <c r="M26" s="15" t="str">
        <f>IF('Sales Mix'!$B26="","",'Sales Mix'!$B26*'Intermediate Work'!M$37*'Seasonality Impact'!N26)</f>
        <v/>
      </c>
      <c r="N26" s="15" t="str">
        <f>IF('Sales Mix'!$B26="","",'Sales Mix'!$B26*'Intermediate Work'!N$37*'Seasonality Impact'!O26)</f>
        <v/>
      </c>
      <c r="O26" s="15" t="str">
        <f>IF('Sales Mix'!$B26="","",'Sales Mix'!$B26*'Intermediate Work'!O$37*'Seasonality Impact'!P26)</f>
        <v/>
      </c>
      <c r="P26" s="15" t="str">
        <f>IF('Sales Mix'!$B26="","",'Sales Mix'!$B26*'Intermediate Work'!P$37*'Seasonality Impact'!Q26)</f>
        <v/>
      </c>
      <c r="Q26" s="15" t="str">
        <f>IF('Sales Mix'!$B26="","",'Sales Mix'!$B26*'Intermediate Work'!Q$37*'Seasonality Impact'!R26)</f>
        <v/>
      </c>
      <c r="R26" s="15" t="str">
        <f>IF('Sales Mix'!$B26="","",'Sales Mix'!$B26*'Intermediate Work'!R$37*'Seasonality Impact'!S26)</f>
        <v/>
      </c>
      <c r="S26" s="15" t="str">
        <f>IF('Sales Mix'!$B26="","",'Sales Mix'!$B26*'Intermediate Work'!S$37*'Seasonality Impact'!T26)</f>
        <v/>
      </c>
      <c r="T26" s="15" t="str">
        <f>IF('Sales Mix'!$B26="","",'Sales Mix'!$B26*'Intermediate Work'!T$37*'Seasonality Impact'!U26)</f>
        <v/>
      </c>
      <c r="U26" s="15" t="str">
        <f>IF('Sales Mix'!$B26="","",'Sales Mix'!$B26*'Intermediate Work'!U$37*'Seasonality Impact'!V26)</f>
        <v/>
      </c>
      <c r="V26" s="15" t="str">
        <f>IF('Sales Mix'!$B26="","",'Sales Mix'!$B26*'Intermediate Work'!V$37*'Seasonality Impact'!W26)</f>
        <v/>
      </c>
      <c r="W26" s="15" t="str">
        <f>IF('Sales Mix'!$B26="","",'Sales Mix'!$B26*'Intermediate Work'!W$37*'Seasonality Impact'!X26)</f>
        <v/>
      </c>
      <c r="X26" s="15" t="str">
        <f>IF('Sales Mix'!$B26="","",'Sales Mix'!$B26*'Intermediate Work'!X$37*'Seasonality Impact'!Y26)</f>
        <v/>
      </c>
      <c r="Y26" s="15" t="str">
        <f>IF('Sales Mix'!$B26="","",'Sales Mix'!$B26*'Intermediate Work'!Y$37*'Seasonality Impact'!Z26)</f>
        <v/>
      </c>
      <c r="Z26" s="15" t="str">
        <f>IF('Sales Mix'!$B26="","",'Sales Mix'!$B26*'Intermediate Work'!Z$37*'Seasonality Impact'!AA26)</f>
        <v/>
      </c>
      <c r="AA26" s="15" t="str">
        <f>IF('Sales Mix'!$B26="","",'Sales Mix'!$B26*'Intermediate Work'!AA$37*'Seasonality Impact'!AB26)</f>
        <v/>
      </c>
      <c r="AB26" s="15" t="str">
        <f>IF('Sales Mix'!$B26="","",'Sales Mix'!$B26*'Intermediate Work'!AB$37*'Seasonality Impact'!AC26)</f>
        <v/>
      </c>
      <c r="AC26" s="15" t="str">
        <f>IF('Sales Mix'!$B26="","",'Sales Mix'!$B26*'Intermediate Work'!AC$37*'Seasonality Impact'!AD26)</f>
        <v/>
      </c>
      <c r="AD26" s="15" t="str">
        <f>IF('Sales Mix'!$B26="","",'Sales Mix'!$B26*'Intermediate Work'!AD$37*'Seasonality Impact'!AE26)</f>
        <v/>
      </c>
      <c r="AE26" s="15" t="str">
        <f>IF('Sales Mix'!$B26="","",'Sales Mix'!$B26*'Intermediate Work'!AE$37*'Seasonality Impact'!AF26)</f>
        <v/>
      </c>
      <c r="AF26" s="15" t="str">
        <f>IF('Sales Mix'!$B26="","",'Sales Mix'!$B26*'Intermediate Work'!AF$37*'Seasonality Impact'!AG26)</f>
        <v/>
      </c>
      <c r="AG26" s="15" t="str">
        <f>IF('Sales Mix'!$B26="","",'Sales Mix'!$B26*'Intermediate Work'!AG$37*'Seasonality Impact'!AH26)</f>
        <v/>
      </c>
      <c r="AH26" s="15" t="str">
        <f>IF('Sales Mix'!$B26="","",'Sales Mix'!$B26*'Intermediate Work'!AH$37*'Seasonality Impact'!AI26)</f>
        <v/>
      </c>
      <c r="AI26" s="15" t="str">
        <f>IF('Sales Mix'!$B26="","",'Sales Mix'!$B26*'Intermediate Work'!AI$37*'Seasonality Impact'!AJ26)</f>
        <v/>
      </c>
      <c r="AJ26" s="15" t="str">
        <f>IF('Sales Mix'!$B26="","",'Sales Mix'!$B26*'Intermediate Work'!AJ$37*'Seasonality Impact'!AK26)</f>
        <v/>
      </c>
      <c r="AK26" s="15" t="str">
        <f>IF('Sales Mix'!$B26="","",'Sales Mix'!$B26*'Intermediate Work'!AK$37*'Seasonality Impact'!AL26)</f>
        <v/>
      </c>
    </row>
    <row r="27" spans="1:37" s="15" customFormat="1" x14ac:dyDescent="0.25">
      <c r="A27" s="15" t="str">
        <f>IF('Sales Mix'!A27="","",'Sales Mix'!A27)</f>
        <v/>
      </c>
      <c r="B27" s="15" t="str">
        <f>IF('Sales Mix'!$B27="","",'Sales Mix'!$B27*'Intermediate Work'!B$37*'Seasonality Impact'!C27)</f>
        <v/>
      </c>
      <c r="C27" s="15" t="str">
        <f>IF('Sales Mix'!$B27="","",'Sales Mix'!$B27*'Intermediate Work'!C$37*'Seasonality Impact'!D27)</f>
        <v/>
      </c>
      <c r="D27" s="15" t="str">
        <f>IF('Sales Mix'!$B27="","",'Sales Mix'!$B27*'Intermediate Work'!D$37*'Seasonality Impact'!E27)</f>
        <v/>
      </c>
      <c r="E27" s="15" t="str">
        <f>IF('Sales Mix'!$B27="","",'Sales Mix'!$B27*'Intermediate Work'!E$37*'Seasonality Impact'!F27)</f>
        <v/>
      </c>
      <c r="F27" s="15" t="str">
        <f>IF('Sales Mix'!$B27="","",'Sales Mix'!$B27*'Intermediate Work'!F$37*'Seasonality Impact'!G27)</f>
        <v/>
      </c>
      <c r="G27" s="15" t="str">
        <f>IF('Sales Mix'!$B27="","",'Sales Mix'!$B27*'Intermediate Work'!G$37*'Seasonality Impact'!H27)</f>
        <v/>
      </c>
      <c r="H27" s="15" t="str">
        <f>IF('Sales Mix'!$B27="","",'Sales Mix'!$B27*'Intermediate Work'!H$37*'Seasonality Impact'!I27)</f>
        <v/>
      </c>
      <c r="I27" s="15" t="str">
        <f>IF('Sales Mix'!$B27="","",'Sales Mix'!$B27*'Intermediate Work'!I$37*'Seasonality Impact'!J27)</f>
        <v/>
      </c>
      <c r="J27" s="15" t="str">
        <f>IF('Sales Mix'!$B27="","",'Sales Mix'!$B27*'Intermediate Work'!J$37*'Seasonality Impact'!K27)</f>
        <v/>
      </c>
      <c r="K27" s="15" t="str">
        <f>IF('Sales Mix'!$B27="","",'Sales Mix'!$B27*'Intermediate Work'!K$37*'Seasonality Impact'!L27)</f>
        <v/>
      </c>
      <c r="L27" s="15" t="str">
        <f>IF('Sales Mix'!$B27="","",'Sales Mix'!$B27*'Intermediate Work'!L$37*'Seasonality Impact'!M27)</f>
        <v/>
      </c>
      <c r="M27" s="15" t="str">
        <f>IF('Sales Mix'!$B27="","",'Sales Mix'!$B27*'Intermediate Work'!M$37*'Seasonality Impact'!N27)</f>
        <v/>
      </c>
      <c r="N27" s="15" t="str">
        <f>IF('Sales Mix'!$B27="","",'Sales Mix'!$B27*'Intermediate Work'!N$37*'Seasonality Impact'!O27)</f>
        <v/>
      </c>
      <c r="O27" s="15" t="str">
        <f>IF('Sales Mix'!$B27="","",'Sales Mix'!$B27*'Intermediate Work'!O$37*'Seasonality Impact'!P27)</f>
        <v/>
      </c>
      <c r="P27" s="15" t="str">
        <f>IF('Sales Mix'!$B27="","",'Sales Mix'!$B27*'Intermediate Work'!P$37*'Seasonality Impact'!Q27)</f>
        <v/>
      </c>
      <c r="Q27" s="15" t="str">
        <f>IF('Sales Mix'!$B27="","",'Sales Mix'!$B27*'Intermediate Work'!Q$37*'Seasonality Impact'!R27)</f>
        <v/>
      </c>
      <c r="R27" s="15" t="str">
        <f>IF('Sales Mix'!$B27="","",'Sales Mix'!$B27*'Intermediate Work'!R$37*'Seasonality Impact'!S27)</f>
        <v/>
      </c>
      <c r="S27" s="15" t="str">
        <f>IF('Sales Mix'!$B27="","",'Sales Mix'!$B27*'Intermediate Work'!S$37*'Seasonality Impact'!T27)</f>
        <v/>
      </c>
      <c r="T27" s="15" t="str">
        <f>IF('Sales Mix'!$B27="","",'Sales Mix'!$B27*'Intermediate Work'!T$37*'Seasonality Impact'!U27)</f>
        <v/>
      </c>
      <c r="U27" s="15" t="str">
        <f>IF('Sales Mix'!$B27="","",'Sales Mix'!$B27*'Intermediate Work'!U$37*'Seasonality Impact'!V27)</f>
        <v/>
      </c>
      <c r="V27" s="15" t="str">
        <f>IF('Sales Mix'!$B27="","",'Sales Mix'!$B27*'Intermediate Work'!V$37*'Seasonality Impact'!W27)</f>
        <v/>
      </c>
      <c r="W27" s="15" t="str">
        <f>IF('Sales Mix'!$B27="","",'Sales Mix'!$B27*'Intermediate Work'!W$37*'Seasonality Impact'!X27)</f>
        <v/>
      </c>
      <c r="X27" s="15" t="str">
        <f>IF('Sales Mix'!$B27="","",'Sales Mix'!$B27*'Intermediate Work'!X$37*'Seasonality Impact'!Y27)</f>
        <v/>
      </c>
      <c r="Y27" s="15" t="str">
        <f>IF('Sales Mix'!$B27="","",'Sales Mix'!$B27*'Intermediate Work'!Y$37*'Seasonality Impact'!Z27)</f>
        <v/>
      </c>
      <c r="Z27" s="15" t="str">
        <f>IF('Sales Mix'!$B27="","",'Sales Mix'!$B27*'Intermediate Work'!Z$37*'Seasonality Impact'!AA27)</f>
        <v/>
      </c>
      <c r="AA27" s="15" t="str">
        <f>IF('Sales Mix'!$B27="","",'Sales Mix'!$B27*'Intermediate Work'!AA$37*'Seasonality Impact'!AB27)</f>
        <v/>
      </c>
      <c r="AB27" s="15" t="str">
        <f>IF('Sales Mix'!$B27="","",'Sales Mix'!$B27*'Intermediate Work'!AB$37*'Seasonality Impact'!AC27)</f>
        <v/>
      </c>
      <c r="AC27" s="15" t="str">
        <f>IF('Sales Mix'!$B27="","",'Sales Mix'!$B27*'Intermediate Work'!AC$37*'Seasonality Impact'!AD27)</f>
        <v/>
      </c>
      <c r="AD27" s="15" t="str">
        <f>IF('Sales Mix'!$B27="","",'Sales Mix'!$B27*'Intermediate Work'!AD$37*'Seasonality Impact'!AE27)</f>
        <v/>
      </c>
      <c r="AE27" s="15" t="str">
        <f>IF('Sales Mix'!$B27="","",'Sales Mix'!$B27*'Intermediate Work'!AE$37*'Seasonality Impact'!AF27)</f>
        <v/>
      </c>
      <c r="AF27" s="15" t="str">
        <f>IF('Sales Mix'!$B27="","",'Sales Mix'!$B27*'Intermediate Work'!AF$37*'Seasonality Impact'!AG27)</f>
        <v/>
      </c>
      <c r="AG27" s="15" t="str">
        <f>IF('Sales Mix'!$B27="","",'Sales Mix'!$B27*'Intermediate Work'!AG$37*'Seasonality Impact'!AH27)</f>
        <v/>
      </c>
      <c r="AH27" s="15" t="str">
        <f>IF('Sales Mix'!$B27="","",'Sales Mix'!$B27*'Intermediate Work'!AH$37*'Seasonality Impact'!AI27)</f>
        <v/>
      </c>
      <c r="AI27" s="15" t="str">
        <f>IF('Sales Mix'!$B27="","",'Sales Mix'!$B27*'Intermediate Work'!AI$37*'Seasonality Impact'!AJ27)</f>
        <v/>
      </c>
      <c r="AJ27" s="15" t="str">
        <f>IF('Sales Mix'!$B27="","",'Sales Mix'!$B27*'Intermediate Work'!AJ$37*'Seasonality Impact'!AK27)</f>
        <v/>
      </c>
      <c r="AK27" s="15" t="str">
        <f>IF('Sales Mix'!$B27="","",'Sales Mix'!$B27*'Intermediate Work'!AK$37*'Seasonality Impact'!AL27)</f>
        <v/>
      </c>
    </row>
    <row r="28" spans="1:37" s="15" customFormat="1" x14ac:dyDescent="0.25">
      <c r="A28" s="15" t="str">
        <f>IF('Sales Mix'!A28="","",'Sales Mix'!A28)</f>
        <v/>
      </c>
      <c r="B28" s="15" t="str">
        <f>IF('Sales Mix'!$B28="","",'Sales Mix'!$B28*'Intermediate Work'!B$37*'Seasonality Impact'!C28)</f>
        <v/>
      </c>
      <c r="C28" s="15" t="str">
        <f>IF('Sales Mix'!$B28="","",'Sales Mix'!$B28*'Intermediate Work'!C$37*'Seasonality Impact'!D28)</f>
        <v/>
      </c>
      <c r="D28" s="15" t="str">
        <f>IF('Sales Mix'!$B28="","",'Sales Mix'!$B28*'Intermediate Work'!D$37*'Seasonality Impact'!E28)</f>
        <v/>
      </c>
      <c r="E28" s="15" t="str">
        <f>IF('Sales Mix'!$B28="","",'Sales Mix'!$B28*'Intermediate Work'!E$37*'Seasonality Impact'!F28)</f>
        <v/>
      </c>
      <c r="F28" s="15" t="str">
        <f>IF('Sales Mix'!$B28="","",'Sales Mix'!$B28*'Intermediate Work'!F$37*'Seasonality Impact'!G28)</f>
        <v/>
      </c>
      <c r="G28" s="15" t="str">
        <f>IF('Sales Mix'!$B28="","",'Sales Mix'!$B28*'Intermediate Work'!G$37*'Seasonality Impact'!H28)</f>
        <v/>
      </c>
      <c r="H28" s="15" t="str">
        <f>IF('Sales Mix'!$B28="","",'Sales Mix'!$B28*'Intermediate Work'!H$37*'Seasonality Impact'!I28)</f>
        <v/>
      </c>
      <c r="I28" s="15" t="str">
        <f>IF('Sales Mix'!$B28="","",'Sales Mix'!$B28*'Intermediate Work'!I$37*'Seasonality Impact'!J28)</f>
        <v/>
      </c>
      <c r="J28" s="15" t="str">
        <f>IF('Sales Mix'!$B28="","",'Sales Mix'!$B28*'Intermediate Work'!J$37*'Seasonality Impact'!K28)</f>
        <v/>
      </c>
      <c r="K28" s="15" t="str">
        <f>IF('Sales Mix'!$B28="","",'Sales Mix'!$B28*'Intermediate Work'!K$37*'Seasonality Impact'!L28)</f>
        <v/>
      </c>
      <c r="L28" s="15" t="str">
        <f>IF('Sales Mix'!$B28="","",'Sales Mix'!$B28*'Intermediate Work'!L$37*'Seasonality Impact'!M28)</f>
        <v/>
      </c>
      <c r="M28" s="15" t="str">
        <f>IF('Sales Mix'!$B28="","",'Sales Mix'!$B28*'Intermediate Work'!M$37*'Seasonality Impact'!N28)</f>
        <v/>
      </c>
      <c r="N28" s="15" t="str">
        <f>IF('Sales Mix'!$B28="","",'Sales Mix'!$B28*'Intermediate Work'!N$37*'Seasonality Impact'!O28)</f>
        <v/>
      </c>
      <c r="O28" s="15" t="str">
        <f>IF('Sales Mix'!$B28="","",'Sales Mix'!$B28*'Intermediate Work'!O$37*'Seasonality Impact'!P28)</f>
        <v/>
      </c>
      <c r="P28" s="15" t="str">
        <f>IF('Sales Mix'!$B28="","",'Sales Mix'!$B28*'Intermediate Work'!P$37*'Seasonality Impact'!Q28)</f>
        <v/>
      </c>
      <c r="Q28" s="15" t="str">
        <f>IF('Sales Mix'!$B28="","",'Sales Mix'!$B28*'Intermediate Work'!Q$37*'Seasonality Impact'!R28)</f>
        <v/>
      </c>
      <c r="R28" s="15" t="str">
        <f>IF('Sales Mix'!$B28="","",'Sales Mix'!$B28*'Intermediate Work'!R$37*'Seasonality Impact'!S28)</f>
        <v/>
      </c>
      <c r="S28" s="15" t="str">
        <f>IF('Sales Mix'!$B28="","",'Sales Mix'!$B28*'Intermediate Work'!S$37*'Seasonality Impact'!T28)</f>
        <v/>
      </c>
      <c r="T28" s="15" t="str">
        <f>IF('Sales Mix'!$B28="","",'Sales Mix'!$B28*'Intermediate Work'!T$37*'Seasonality Impact'!U28)</f>
        <v/>
      </c>
      <c r="U28" s="15" t="str">
        <f>IF('Sales Mix'!$B28="","",'Sales Mix'!$B28*'Intermediate Work'!U$37*'Seasonality Impact'!V28)</f>
        <v/>
      </c>
      <c r="V28" s="15" t="str">
        <f>IF('Sales Mix'!$B28="","",'Sales Mix'!$B28*'Intermediate Work'!V$37*'Seasonality Impact'!W28)</f>
        <v/>
      </c>
      <c r="W28" s="15" t="str">
        <f>IF('Sales Mix'!$B28="","",'Sales Mix'!$B28*'Intermediate Work'!W$37*'Seasonality Impact'!X28)</f>
        <v/>
      </c>
      <c r="X28" s="15" t="str">
        <f>IF('Sales Mix'!$B28="","",'Sales Mix'!$B28*'Intermediate Work'!X$37*'Seasonality Impact'!Y28)</f>
        <v/>
      </c>
      <c r="Y28" s="15" t="str">
        <f>IF('Sales Mix'!$B28="","",'Sales Mix'!$B28*'Intermediate Work'!Y$37*'Seasonality Impact'!Z28)</f>
        <v/>
      </c>
      <c r="Z28" s="15" t="str">
        <f>IF('Sales Mix'!$B28="","",'Sales Mix'!$B28*'Intermediate Work'!Z$37*'Seasonality Impact'!AA28)</f>
        <v/>
      </c>
      <c r="AA28" s="15" t="str">
        <f>IF('Sales Mix'!$B28="","",'Sales Mix'!$B28*'Intermediate Work'!AA$37*'Seasonality Impact'!AB28)</f>
        <v/>
      </c>
      <c r="AB28" s="15" t="str">
        <f>IF('Sales Mix'!$B28="","",'Sales Mix'!$B28*'Intermediate Work'!AB$37*'Seasonality Impact'!AC28)</f>
        <v/>
      </c>
      <c r="AC28" s="15" t="str">
        <f>IF('Sales Mix'!$B28="","",'Sales Mix'!$B28*'Intermediate Work'!AC$37*'Seasonality Impact'!AD28)</f>
        <v/>
      </c>
      <c r="AD28" s="15" t="str">
        <f>IF('Sales Mix'!$B28="","",'Sales Mix'!$B28*'Intermediate Work'!AD$37*'Seasonality Impact'!AE28)</f>
        <v/>
      </c>
      <c r="AE28" s="15" t="str">
        <f>IF('Sales Mix'!$B28="","",'Sales Mix'!$B28*'Intermediate Work'!AE$37*'Seasonality Impact'!AF28)</f>
        <v/>
      </c>
      <c r="AF28" s="15" t="str">
        <f>IF('Sales Mix'!$B28="","",'Sales Mix'!$B28*'Intermediate Work'!AF$37*'Seasonality Impact'!AG28)</f>
        <v/>
      </c>
      <c r="AG28" s="15" t="str">
        <f>IF('Sales Mix'!$B28="","",'Sales Mix'!$B28*'Intermediate Work'!AG$37*'Seasonality Impact'!AH28)</f>
        <v/>
      </c>
      <c r="AH28" s="15" t="str">
        <f>IF('Sales Mix'!$B28="","",'Sales Mix'!$B28*'Intermediate Work'!AH$37*'Seasonality Impact'!AI28)</f>
        <v/>
      </c>
      <c r="AI28" s="15" t="str">
        <f>IF('Sales Mix'!$B28="","",'Sales Mix'!$B28*'Intermediate Work'!AI$37*'Seasonality Impact'!AJ28)</f>
        <v/>
      </c>
      <c r="AJ28" s="15" t="str">
        <f>IF('Sales Mix'!$B28="","",'Sales Mix'!$B28*'Intermediate Work'!AJ$37*'Seasonality Impact'!AK28)</f>
        <v/>
      </c>
      <c r="AK28" s="15" t="str">
        <f>IF('Sales Mix'!$B28="","",'Sales Mix'!$B28*'Intermediate Work'!AK$37*'Seasonality Impact'!AL28)</f>
        <v/>
      </c>
    </row>
    <row r="29" spans="1:37" s="15" customFormat="1" x14ac:dyDescent="0.25">
      <c r="A29" s="15" t="str">
        <f>IF('Sales Mix'!A29="","",'Sales Mix'!A29)</f>
        <v/>
      </c>
      <c r="B29" s="15" t="str">
        <f>IF('Sales Mix'!$B29="","",'Sales Mix'!$B29*'Intermediate Work'!B$37*'Seasonality Impact'!C29)</f>
        <v/>
      </c>
      <c r="C29" s="15" t="str">
        <f>IF('Sales Mix'!$B29="","",'Sales Mix'!$B29*'Intermediate Work'!C$37*'Seasonality Impact'!D29)</f>
        <v/>
      </c>
      <c r="D29" s="15" t="str">
        <f>IF('Sales Mix'!$B29="","",'Sales Mix'!$B29*'Intermediate Work'!D$37*'Seasonality Impact'!E29)</f>
        <v/>
      </c>
      <c r="E29" s="15" t="str">
        <f>IF('Sales Mix'!$B29="","",'Sales Mix'!$B29*'Intermediate Work'!E$37*'Seasonality Impact'!F29)</f>
        <v/>
      </c>
      <c r="F29" s="15" t="str">
        <f>IF('Sales Mix'!$B29="","",'Sales Mix'!$B29*'Intermediate Work'!F$37*'Seasonality Impact'!G29)</f>
        <v/>
      </c>
      <c r="G29" s="15" t="str">
        <f>IF('Sales Mix'!$B29="","",'Sales Mix'!$B29*'Intermediate Work'!G$37*'Seasonality Impact'!H29)</f>
        <v/>
      </c>
      <c r="H29" s="15" t="str">
        <f>IF('Sales Mix'!$B29="","",'Sales Mix'!$B29*'Intermediate Work'!H$37*'Seasonality Impact'!I29)</f>
        <v/>
      </c>
      <c r="I29" s="15" t="str">
        <f>IF('Sales Mix'!$B29="","",'Sales Mix'!$B29*'Intermediate Work'!I$37*'Seasonality Impact'!J29)</f>
        <v/>
      </c>
      <c r="J29" s="15" t="str">
        <f>IF('Sales Mix'!$B29="","",'Sales Mix'!$B29*'Intermediate Work'!J$37*'Seasonality Impact'!K29)</f>
        <v/>
      </c>
      <c r="K29" s="15" t="str">
        <f>IF('Sales Mix'!$B29="","",'Sales Mix'!$B29*'Intermediate Work'!K$37*'Seasonality Impact'!L29)</f>
        <v/>
      </c>
      <c r="L29" s="15" t="str">
        <f>IF('Sales Mix'!$B29="","",'Sales Mix'!$B29*'Intermediate Work'!L$37*'Seasonality Impact'!M29)</f>
        <v/>
      </c>
      <c r="M29" s="15" t="str">
        <f>IF('Sales Mix'!$B29="","",'Sales Mix'!$B29*'Intermediate Work'!M$37*'Seasonality Impact'!N29)</f>
        <v/>
      </c>
      <c r="N29" s="15" t="str">
        <f>IF('Sales Mix'!$B29="","",'Sales Mix'!$B29*'Intermediate Work'!N$37*'Seasonality Impact'!O29)</f>
        <v/>
      </c>
      <c r="O29" s="15" t="str">
        <f>IF('Sales Mix'!$B29="","",'Sales Mix'!$B29*'Intermediate Work'!O$37*'Seasonality Impact'!P29)</f>
        <v/>
      </c>
      <c r="P29" s="15" t="str">
        <f>IF('Sales Mix'!$B29="","",'Sales Mix'!$B29*'Intermediate Work'!P$37*'Seasonality Impact'!Q29)</f>
        <v/>
      </c>
      <c r="Q29" s="15" t="str">
        <f>IF('Sales Mix'!$B29="","",'Sales Mix'!$B29*'Intermediate Work'!Q$37*'Seasonality Impact'!R29)</f>
        <v/>
      </c>
      <c r="R29" s="15" t="str">
        <f>IF('Sales Mix'!$B29="","",'Sales Mix'!$B29*'Intermediate Work'!R$37*'Seasonality Impact'!S29)</f>
        <v/>
      </c>
      <c r="S29" s="15" t="str">
        <f>IF('Sales Mix'!$B29="","",'Sales Mix'!$B29*'Intermediate Work'!S$37*'Seasonality Impact'!T29)</f>
        <v/>
      </c>
      <c r="T29" s="15" t="str">
        <f>IF('Sales Mix'!$B29="","",'Sales Mix'!$B29*'Intermediate Work'!T$37*'Seasonality Impact'!U29)</f>
        <v/>
      </c>
      <c r="U29" s="15" t="str">
        <f>IF('Sales Mix'!$B29="","",'Sales Mix'!$B29*'Intermediate Work'!U$37*'Seasonality Impact'!V29)</f>
        <v/>
      </c>
      <c r="V29" s="15" t="str">
        <f>IF('Sales Mix'!$B29="","",'Sales Mix'!$B29*'Intermediate Work'!V$37*'Seasonality Impact'!W29)</f>
        <v/>
      </c>
      <c r="W29" s="15" t="str">
        <f>IF('Sales Mix'!$B29="","",'Sales Mix'!$B29*'Intermediate Work'!W$37*'Seasonality Impact'!X29)</f>
        <v/>
      </c>
      <c r="X29" s="15" t="str">
        <f>IF('Sales Mix'!$B29="","",'Sales Mix'!$B29*'Intermediate Work'!X$37*'Seasonality Impact'!Y29)</f>
        <v/>
      </c>
      <c r="Y29" s="15" t="str">
        <f>IF('Sales Mix'!$B29="","",'Sales Mix'!$B29*'Intermediate Work'!Y$37*'Seasonality Impact'!Z29)</f>
        <v/>
      </c>
      <c r="Z29" s="15" t="str">
        <f>IF('Sales Mix'!$B29="","",'Sales Mix'!$B29*'Intermediate Work'!Z$37*'Seasonality Impact'!AA29)</f>
        <v/>
      </c>
      <c r="AA29" s="15" t="str">
        <f>IF('Sales Mix'!$B29="","",'Sales Mix'!$B29*'Intermediate Work'!AA$37*'Seasonality Impact'!AB29)</f>
        <v/>
      </c>
      <c r="AB29" s="15" t="str">
        <f>IF('Sales Mix'!$B29="","",'Sales Mix'!$B29*'Intermediate Work'!AB$37*'Seasonality Impact'!AC29)</f>
        <v/>
      </c>
      <c r="AC29" s="15" t="str">
        <f>IF('Sales Mix'!$B29="","",'Sales Mix'!$B29*'Intermediate Work'!AC$37*'Seasonality Impact'!AD29)</f>
        <v/>
      </c>
      <c r="AD29" s="15" t="str">
        <f>IF('Sales Mix'!$B29="","",'Sales Mix'!$B29*'Intermediate Work'!AD$37*'Seasonality Impact'!AE29)</f>
        <v/>
      </c>
      <c r="AE29" s="15" t="str">
        <f>IF('Sales Mix'!$B29="","",'Sales Mix'!$B29*'Intermediate Work'!AE$37*'Seasonality Impact'!AF29)</f>
        <v/>
      </c>
      <c r="AF29" s="15" t="str">
        <f>IF('Sales Mix'!$B29="","",'Sales Mix'!$B29*'Intermediate Work'!AF$37*'Seasonality Impact'!AG29)</f>
        <v/>
      </c>
      <c r="AG29" s="15" t="str">
        <f>IF('Sales Mix'!$B29="","",'Sales Mix'!$B29*'Intermediate Work'!AG$37*'Seasonality Impact'!AH29)</f>
        <v/>
      </c>
      <c r="AH29" s="15" t="str">
        <f>IF('Sales Mix'!$B29="","",'Sales Mix'!$B29*'Intermediate Work'!AH$37*'Seasonality Impact'!AI29)</f>
        <v/>
      </c>
      <c r="AI29" s="15" t="str">
        <f>IF('Sales Mix'!$B29="","",'Sales Mix'!$B29*'Intermediate Work'!AI$37*'Seasonality Impact'!AJ29)</f>
        <v/>
      </c>
      <c r="AJ29" s="15" t="str">
        <f>IF('Sales Mix'!$B29="","",'Sales Mix'!$B29*'Intermediate Work'!AJ$37*'Seasonality Impact'!AK29)</f>
        <v/>
      </c>
      <c r="AK29" s="15" t="str">
        <f>IF('Sales Mix'!$B29="","",'Sales Mix'!$B29*'Intermediate Work'!AK$37*'Seasonality Impact'!AL29)</f>
        <v/>
      </c>
    </row>
    <row r="30" spans="1:37" s="15" customFormat="1" x14ac:dyDescent="0.25">
      <c r="A30" s="15" t="str">
        <f>IF('Sales Mix'!A30="","",'Sales Mix'!A30)</f>
        <v/>
      </c>
      <c r="B30" s="15" t="str">
        <f>IF('Sales Mix'!$B30="","",'Sales Mix'!$B30*'Intermediate Work'!B$37*'Seasonality Impact'!C30)</f>
        <v/>
      </c>
      <c r="C30" s="15" t="str">
        <f>IF('Sales Mix'!$B30="","",'Sales Mix'!$B30*'Intermediate Work'!C$37*'Seasonality Impact'!D30)</f>
        <v/>
      </c>
      <c r="D30" s="15" t="str">
        <f>IF('Sales Mix'!$B30="","",'Sales Mix'!$B30*'Intermediate Work'!D$37*'Seasonality Impact'!E30)</f>
        <v/>
      </c>
      <c r="E30" s="15" t="str">
        <f>IF('Sales Mix'!$B30="","",'Sales Mix'!$B30*'Intermediate Work'!E$37*'Seasonality Impact'!F30)</f>
        <v/>
      </c>
      <c r="F30" s="15" t="str">
        <f>IF('Sales Mix'!$B30="","",'Sales Mix'!$B30*'Intermediate Work'!F$37*'Seasonality Impact'!G30)</f>
        <v/>
      </c>
      <c r="G30" s="15" t="str">
        <f>IF('Sales Mix'!$B30="","",'Sales Mix'!$B30*'Intermediate Work'!G$37*'Seasonality Impact'!H30)</f>
        <v/>
      </c>
      <c r="H30" s="15" t="str">
        <f>IF('Sales Mix'!$B30="","",'Sales Mix'!$B30*'Intermediate Work'!H$37*'Seasonality Impact'!I30)</f>
        <v/>
      </c>
      <c r="I30" s="15" t="str">
        <f>IF('Sales Mix'!$B30="","",'Sales Mix'!$B30*'Intermediate Work'!I$37*'Seasonality Impact'!J30)</f>
        <v/>
      </c>
      <c r="J30" s="15" t="str">
        <f>IF('Sales Mix'!$B30="","",'Sales Mix'!$B30*'Intermediate Work'!J$37*'Seasonality Impact'!K30)</f>
        <v/>
      </c>
      <c r="K30" s="15" t="str">
        <f>IF('Sales Mix'!$B30="","",'Sales Mix'!$B30*'Intermediate Work'!K$37*'Seasonality Impact'!L30)</f>
        <v/>
      </c>
      <c r="L30" s="15" t="str">
        <f>IF('Sales Mix'!$B30="","",'Sales Mix'!$B30*'Intermediate Work'!L$37*'Seasonality Impact'!M30)</f>
        <v/>
      </c>
      <c r="M30" s="15" t="str">
        <f>IF('Sales Mix'!$B30="","",'Sales Mix'!$B30*'Intermediate Work'!M$37*'Seasonality Impact'!N30)</f>
        <v/>
      </c>
      <c r="N30" s="15" t="str">
        <f>IF('Sales Mix'!$B30="","",'Sales Mix'!$B30*'Intermediate Work'!N$37*'Seasonality Impact'!O30)</f>
        <v/>
      </c>
      <c r="O30" s="15" t="str">
        <f>IF('Sales Mix'!$B30="","",'Sales Mix'!$B30*'Intermediate Work'!O$37*'Seasonality Impact'!P30)</f>
        <v/>
      </c>
      <c r="P30" s="15" t="str">
        <f>IF('Sales Mix'!$B30="","",'Sales Mix'!$B30*'Intermediate Work'!P$37*'Seasonality Impact'!Q30)</f>
        <v/>
      </c>
      <c r="Q30" s="15" t="str">
        <f>IF('Sales Mix'!$B30="","",'Sales Mix'!$B30*'Intermediate Work'!Q$37*'Seasonality Impact'!R30)</f>
        <v/>
      </c>
      <c r="R30" s="15" t="str">
        <f>IF('Sales Mix'!$B30="","",'Sales Mix'!$B30*'Intermediate Work'!R$37*'Seasonality Impact'!S30)</f>
        <v/>
      </c>
      <c r="S30" s="15" t="str">
        <f>IF('Sales Mix'!$B30="","",'Sales Mix'!$B30*'Intermediate Work'!S$37*'Seasonality Impact'!T30)</f>
        <v/>
      </c>
      <c r="T30" s="15" t="str">
        <f>IF('Sales Mix'!$B30="","",'Sales Mix'!$B30*'Intermediate Work'!T$37*'Seasonality Impact'!U30)</f>
        <v/>
      </c>
      <c r="U30" s="15" t="str">
        <f>IF('Sales Mix'!$B30="","",'Sales Mix'!$B30*'Intermediate Work'!U$37*'Seasonality Impact'!V30)</f>
        <v/>
      </c>
      <c r="V30" s="15" t="str">
        <f>IF('Sales Mix'!$B30="","",'Sales Mix'!$B30*'Intermediate Work'!V$37*'Seasonality Impact'!W30)</f>
        <v/>
      </c>
      <c r="W30" s="15" t="str">
        <f>IF('Sales Mix'!$B30="","",'Sales Mix'!$B30*'Intermediate Work'!W$37*'Seasonality Impact'!X30)</f>
        <v/>
      </c>
      <c r="X30" s="15" t="str">
        <f>IF('Sales Mix'!$B30="","",'Sales Mix'!$B30*'Intermediate Work'!X$37*'Seasonality Impact'!Y30)</f>
        <v/>
      </c>
      <c r="Y30" s="15" t="str">
        <f>IF('Sales Mix'!$B30="","",'Sales Mix'!$B30*'Intermediate Work'!Y$37*'Seasonality Impact'!Z30)</f>
        <v/>
      </c>
      <c r="Z30" s="15" t="str">
        <f>IF('Sales Mix'!$B30="","",'Sales Mix'!$B30*'Intermediate Work'!Z$37*'Seasonality Impact'!AA30)</f>
        <v/>
      </c>
      <c r="AA30" s="15" t="str">
        <f>IF('Sales Mix'!$B30="","",'Sales Mix'!$B30*'Intermediate Work'!AA$37*'Seasonality Impact'!AB30)</f>
        <v/>
      </c>
      <c r="AB30" s="15" t="str">
        <f>IF('Sales Mix'!$B30="","",'Sales Mix'!$B30*'Intermediate Work'!AB$37*'Seasonality Impact'!AC30)</f>
        <v/>
      </c>
      <c r="AC30" s="15" t="str">
        <f>IF('Sales Mix'!$B30="","",'Sales Mix'!$B30*'Intermediate Work'!AC$37*'Seasonality Impact'!AD30)</f>
        <v/>
      </c>
      <c r="AD30" s="15" t="str">
        <f>IF('Sales Mix'!$B30="","",'Sales Mix'!$B30*'Intermediate Work'!AD$37*'Seasonality Impact'!AE30)</f>
        <v/>
      </c>
      <c r="AE30" s="15" t="str">
        <f>IF('Sales Mix'!$B30="","",'Sales Mix'!$B30*'Intermediate Work'!AE$37*'Seasonality Impact'!AF30)</f>
        <v/>
      </c>
      <c r="AF30" s="15" t="str">
        <f>IF('Sales Mix'!$B30="","",'Sales Mix'!$B30*'Intermediate Work'!AF$37*'Seasonality Impact'!AG30)</f>
        <v/>
      </c>
      <c r="AG30" s="15" t="str">
        <f>IF('Sales Mix'!$B30="","",'Sales Mix'!$B30*'Intermediate Work'!AG$37*'Seasonality Impact'!AH30)</f>
        <v/>
      </c>
      <c r="AH30" s="15" t="str">
        <f>IF('Sales Mix'!$B30="","",'Sales Mix'!$B30*'Intermediate Work'!AH$37*'Seasonality Impact'!AI30)</f>
        <v/>
      </c>
      <c r="AI30" s="15" t="str">
        <f>IF('Sales Mix'!$B30="","",'Sales Mix'!$B30*'Intermediate Work'!AI$37*'Seasonality Impact'!AJ30)</f>
        <v/>
      </c>
      <c r="AJ30" s="15" t="str">
        <f>IF('Sales Mix'!$B30="","",'Sales Mix'!$B30*'Intermediate Work'!AJ$37*'Seasonality Impact'!AK30)</f>
        <v/>
      </c>
      <c r="AK30" s="15" t="str">
        <f>IF('Sales Mix'!$B30="","",'Sales Mix'!$B30*'Intermediate Work'!AK$37*'Seasonality Impact'!AL30)</f>
        <v/>
      </c>
    </row>
    <row r="31" spans="1:37" s="15" customFormat="1" x14ac:dyDescent="0.25">
      <c r="A31" s="15" t="str">
        <f>IF('Sales Mix'!A31="","",'Sales Mix'!A31)</f>
        <v/>
      </c>
      <c r="B31" s="15" t="str">
        <f>IF('Sales Mix'!$B31="","",'Sales Mix'!$B31*'Intermediate Work'!B$37*'Seasonality Impact'!C31)</f>
        <v/>
      </c>
      <c r="C31" s="15" t="str">
        <f>IF('Sales Mix'!$B31="","",'Sales Mix'!$B31*'Intermediate Work'!C$37*'Seasonality Impact'!D31)</f>
        <v/>
      </c>
      <c r="D31" s="15" t="str">
        <f>IF('Sales Mix'!$B31="","",'Sales Mix'!$B31*'Intermediate Work'!D$37*'Seasonality Impact'!E31)</f>
        <v/>
      </c>
      <c r="E31" s="15" t="str">
        <f>IF('Sales Mix'!$B31="","",'Sales Mix'!$B31*'Intermediate Work'!E$37*'Seasonality Impact'!F31)</f>
        <v/>
      </c>
      <c r="F31" s="15" t="str">
        <f>IF('Sales Mix'!$B31="","",'Sales Mix'!$B31*'Intermediate Work'!F$37*'Seasonality Impact'!G31)</f>
        <v/>
      </c>
      <c r="G31" s="15" t="str">
        <f>IF('Sales Mix'!$B31="","",'Sales Mix'!$B31*'Intermediate Work'!G$37*'Seasonality Impact'!H31)</f>
        <v/>
      </c>
      <c r="H31" s="15" t="str">
        <f>IF('Sales Mix'!$B31="","",'Sales Mix'!$B31*'Intermediate Work'!H$37*'Seasonality Impact'!I31)</f>
        <v/>
      </c>
      <c r="I31" s="15" t="str">
        <f>IF('Sales Mix'!$B31="","",'Sales Mix'!$B31*'Intermediate Work'!I$37*'Seasonality Impact'!J31)</f>
        <v/>
      </c>
      <c r="J31" s="15" t="str">
        <f>IF('Sales Mix'!$B31="","",'Sales Mix'!$B31*'Intermediate Work'!J$37*'Seasonality Impact'!K31)</f>
        <v/>
      </c>
      <c r="K31" s="15" t="str">
        <f>IF('Sales Mix'!$B31="","",'Sales Mix'!$B31*'Intermediate Work'!K$37*'Seasonality Impact'!L31)</f>
        <v/>
      </c>
      <c r="L31" s="15" t="str">
        <f>IF('Sales Mix'!$B31="","",'Sales Mix'!$B31*'Intermediate Work'!L$37*'Seasonality Impact'!M31)</f>
        <v/>
      </c>
      <c r="M31" s="15" t="str">
        <f>IF('Sales Mix'!$B31="","",'Sales Mix'!$B31*'Intermediate Work'!M$37*'Seasonality Impact'!N31)</f>
        <v/>
      </c>
      <c r="N31" s="15" t="str">
        <f>IF('Sales Mix'!$B31="","",'Sales Mix'!$B31*'Intermediate Work'!N$37*'Seasonality Impact'!O31)</f>
        <v/>
      </c>
      <c r="O31" s="15" t="str">
        <f>IF('Sales Mix'!$B31="","",'Sales Mix'!$B31*'Intermediate Work'!O$37*'Seasonality Impact'!P31)</f>
        <v/>
      </c>
      <c r="P31" s="15" t="str">
        <f>IF('Sales Mix'!$B31="","",'Sales Mix'!$B31*'Intermediate Work'!P$37*'Seasonality Impact'!Q31)</f>
        <v/>
      </c>
      <c r="Q31" s="15" t="str">
        <f>IF('Sales Mix'!$B31="","",'Sales Mix'!$B31*'Intermediate Work'!Q$37*'Seasonality Impact'!R31)</f>
        <v/>
      </c>
      <c r="R31" s="15" t="str">
        <f>IF('Sales Mix'!$B31="","",'Sales Mix'!$B31*'Intermediate Work'!R$37*'Seasonality Impact'!S31)</f>
        <v/>
      </c>
      <c r="S31" s="15" t="str">
        <f>IF('Sales Mix'!$B31="","",'Sales Mix'!$B31*'Intermediate Work'!S$37*'Seasonality Impact'!T31)</f>
        <v/>
      </c>
      <c r="T31" s="15" t="str">
        <f>IF('Sales Mix'!$B31="","",'Sales Mix'!$B31*'Intermediate Work'!T$37*'Seasonality Impact'!U31)</f>
        <v/>
      </c>
      <c r="U31" s="15" t="str">
        <f>IF('Sales Mix'!$B31="","",'Sales Mix'!$B31*'Intermediate Work'!U$37*'Seasonality Impact'!V31)</f>
        <v/>
      </c>
      <c r="V31" s="15" t="str">
        <f>IF('Sales Mix'!$B31="","",'Sales Mix'!$B31*'Intermediate Work'!V$37*'Seasonality Impact'!W31)</f>
        <v/>
      </c>
      <c r="W31" s="15" t="str">
        <f>IF('Sales Mix'!$B31="","",'Sales Mix'!$B31*'Intermediate Work'!W$37*'Seasonality Impact'!X31)</f>
        <v/>
      </c>
      <c r="X31" s="15" t="str">
        <f>IF('Sales Mix'!$B31="","",'Sales Mix'!$B31*'Intermediate Work'!X$37*'Seasonality Impact'!Y31)</f>
        <v/>
      </c>
      <c r="Y31" s="15" t="str">
        <f>IF('Sales Mix'!$B31="","",'Sales Mix'!$B31*'Intermediate Work'!Y$37*'Seasonality Impact'!Z31)</f>
        <v/>
      </c>
      <c r="Z31" s="15" t="str">
        <f>IF('Sales Mix'!$B31="","",'Sales Mix'!$B31*'Intermediate Work'!Z$37*'Seasonality Impact'!AA31)</f>
        <v/>
      </c>
      <c r="AA31" s="15" t="str">
        <f>IF('Sales Mix'!$B31="","",'Sales Mix'!$B31*'Intermediate Work'!AA$37*'Seasonality Impact'!AB31)</f>
        <v/>
      </c>
      <c r="AB31" s="15" t="str">
        <f>IF('Sales Mix'!$B31="","",'Sales Mix'!$B31*'Intermediate Work'!AB$37*'Seasonality Impact'!AC31)</f>
        <v/>
      </c>
      <c r="AC31" s="15" t="str">
        <f>IF('Sales Mix'!$B31="","",'Sales Mix'!$B31*'Intermediate Work'!AC$37*'Seasonality Impact'!AD31)</f>
        <v/>
      </c>
      <c r="AD31" s="15" t="str">
        <f>IF('Sales Mix'!$B31="","",'Sales Mix'!$B31*'Intermediate Work'!AD$37*'Seasonality Impact'!AE31)</f>
        <v/>
      </c>
      <c r="AE31" s="15" t="str">
        <f>IF('Sales Mix'!$B31="","",'Sales Mix'!$B31*'Intermediate Work'!AE$37*'Seasonality Impact'!AF31)</f>
        <v/>
      </c>
      <c r="AF31" s="15" t="str">
        <f>IF('Sales Mix'!$B31="","",'Sales Mix'!$B31*'Intermediate Work'!AF$37*'Seasonality Impact'!AG31)</f>
        <v/>
      </c>
      <c r="AG31" s="15" t="str">
        <f>IF('Sales Mix'!$B31="","",'Sales Mix'!$B31*'Intermediate Work'!AG$37*'Seasonality Impact'!AH31)</f>
        <v/>
      </c>
      <c r="AH31" s="15" t="str">
        <f>IF('Sales Mix'!$B31="","",'Sales Mix'!$B31*'Intermediate Work'!AH$37*'Seasonality Impact'!AI31)</f>
        <v/>
      </c>
      <c r="AI31" s="15" t="str">
        <f>IF('Sales Mix'!$B31="","",'Sales Mix'!$B31*'Intermediate Work'!AI$37*'Seasonality Impact'!AJ31)</f>
        <v/>
      </c>
      <c r="AJ31" s="15" t="str">
        <f>IF('Sales Mix'!$B31="","",'Sales Mix'!$B31*'Intermediate Work'!AJ$37*'Seasonality Impact'!AK31)</f>
        <v/>
      </c>
      <c r="AK31" s="15" t="str">
        <f>IF('Sales Mix'!$B31="","",'Sales Mix'!$B31*'Intermediate Work'!AK$37*'Seasonality Impact'!AL31)</f>
        <v/>
      </c>
    </row>
    <row r="32" spans="1:37" s="15" customFormat="1" x14ac:dyDescent="0.25">
      <c r="A32" s="15" t="str">
        <f>IF('Sales Mix'!A32="","",'Sales Mix'!A32)</f>
        <v/>
      </c>
      <c r="B32" s="15" t="str">
        <f>IF('Sales Mix'!$B32="","",'Sales Mix'!$B32*'Intermediate Work'!B$37*'Seasonality Impact'!C32)</f>
        <v/>
      </c>
      <c r="C32" s="15" t="str">
        <f>IF('Sales Mix'!$B32="","",'Sales Mix'!$B32*'Intermediate Work'!C$37*'Seasonality Impact'!D32)</f>
        <v/>
      </c>
      <c r="D32" s="15" t="str">
        <f>IF('Sales Mix'!$B32="","",'Sales Mix'!$B32*'Intermediate Work'!D$37*'Seasonality Impact'!E32)</f>
        <v/>
      </c>
      <c r="E32" s="15" t="str">
        <f>IF('Sales Mix'!$B32="","",'Sales Mix'!$B32*'Intermediate Work'!E$37*'Seasonality Impact'!F32)</f>
        <v/>
      </c>
      <c r="F32" s="15" t="str">
        <f>IF('Sales Mix'!$B32="","",'Sales Mix'!$B32*'Intermediate Work'!F$37*'Seasonality Impact'!G32)</f>
        <v/>
      </c>
      <c r="G32" s="15" t="str">
        <f>IF('Sales Mix'!$B32="","",'Sales Mix'!$B32*'Intermediate Work'!G$37*'Seasonality Impact'!H32)</f>
        <v/>
      </c>
      <c r="H32" s="15" t="str">
        <f>IF('Sales Mix'!$B32="","",'Sales Mix'!$B32*'Intermediate Work'!H$37*'Seasonality Impact'!I32)</f>
        <v/>
      </c>
      <c r="I32" s="15" t="str">
        <f>IF('Sales Mix'!$B32="","",'Sales Mix'!$B32*'Intermediate Work'!I$37*'Seasonality Impact'!J32)</f>
        <v/>
      </c>
      <c r="J32" s="15" t="str">
        <f>IF('Sales Mix'!$B32="","",'Sales Mix'!$B32*'Intermediate Work'!J$37*'Seasonality Impact'!K32)</f>
        <v/>
      </c>
      <c r="K32" s="15" t="str">
        <f>IF('Sales Mix'!$B32="","",'Sales Mix'!$B32*'Intermediate Work'!K$37*'Seasonality Impact'!L32)</f>
        <v/>
      </c>
      <c r="L32" s="15" t="str">
        <f>IF('Sales Mix'!$B32="","",'Sales Mix'!$B32*'Intermediate Work'!L$37*'Seasonality Impact'!M32)</f>
        <v/>
      </c>
      <c r="M32" s="15" t="str">
        <f>IF('Sales Mix'!$B32="","",'Sales Mix'!$B32*'Intermediate Work'!M$37*'Seasonality Impact'!N32)</f>
        <v/>
      </c>
      <c r="N32" s="15" t="str">
        <f>IF('Sales Mix'!$B32="","",'Sales Mix'!$B32*'Intermediate Work'!N$37*'Seasonality Impact'!O32)</f>
        <v/>
      </c>
      <c r="O32" s="15" t="str">
        <f>IF('Sales Mix'!$B32="","",'Sales Mix'!$B32*'Intermediate Work'!O$37*'Seasonality Impact'!P32)</f>
        <v/>
      </c>
      <c r="P32" s="15" t="str">
        <f>IF('Sales Mix'!$B32="","",'Sales Mix'!$B32*'Intermediate Work'!P$37*'Seasonality Impact'!Q32)</f>
        <v/>
      </c>
      <c r="Q32" s="15" t="str">
        <f>IF('Sales Mix'!$B32="","",'Sales Mix'!$B32*'Intermediate Work'!Q$37*'Seasonality Impact'!R32)</f>
        <v/>
      </c>
      <c r="R32" s="15" t="str">
        <f>IF('Sales Mix'!$B32="","",'Sales Mix'!$B32*'Intermediate Work'!R$37*'Seasonality Impact'!S32)</f>
        <v/>
      </c>
      <c r="S32" s="15" t="str">
        <f>IF('Sales Mix'!$B32="","",'Sales Mix'!$B32*'Intermediate Work'!S$37*'Seasonality Impact'!T32)</f>
        <v/>
      </c>
      <c r="T32" s="15" t="str">
        <f>IF('Sales Mix'!$B32="","",'Sales Mix'!$B32*'Intermediate Work'!T$37*'Seasonality Impact'!U32)</f>
        <v/>
      </c>
      <c r="U32" s="15" t="str">
        <f>IF('Sales Mix'!$B32="","",'Sales Mix'!$B32*'Intermediate Work'!U$37*'Seasonality Impact'!V32)</f>
        <v/>
      </c>
      <c r="V32" s="15" t="str">
        <f>IF('Sales Mix'!$B32="","",'Sales Mix'!$B32*'Intermediate Work'!V$37*'Seasonality Impact'!W32)</f>
        <v/>
      </c>
      <c r="W32" s="15" t="str">
        <f>IF('Sales Mix'!$B32="","",'Sales Mix'!$B32*'Intermediate Work'!W$37*'Seasonality Impact'!X32)</f>
        <v/>
      </c>
      <c r="X32" s="15" t="str">
        <f>IF('Sales Mix'!$B32="","",'Sales Mix'!$B32*'Intermediate Work'!X$37*'Seasonality Impact'!Y32)</f>
        <v/>
      </c>
      <c r="Y32" s="15" t="str">
        <f>IF('Sales Mix'!$B32="","",'Sales Mix'!$B32*'Intermediate Work'!Y$37*'Seasonality Impact'!Z32)</f>
        <v/>
      </c>
      <c r="Z32" s="15" t="str">
        <f>IF('Sales Mix'!$B32="","",'Sales Mix'!$B32*'Intermediate Work'!Z$37*'Seasonality Impact'!AA32)</f>
        <v/>
      </c>
      <c r="AA32" s="15" t="str">
        <f>IF('Sales Mix'!$B32="","",'Sales Mix'!$B32*'Intermediate Work'!AA$37*'Seasonality Impact'!AB32)</f>
        <v/>
      </c>
      <c r="AB32" s="15" t="str">
        <f>IF('Sales Mix'!$B32="","",'Sales Mix'!$B32*'Intermediate Work'!AB$37*'Seasonality Impact'!AC32)</f>
        <v/>
      </c>
      <c r="AC32" s="15" t="str">
        <f>IF('Sales Mix'!$B32="","",'Sales Mix'!$B32*'Intermediate Work'!AC$37*'Seasonality Impact'!AD32)</f>
        <v/>
      </c>
      <c r="AD32" s="15" t="str">
        <f>IF('Sales Mix'!$B32="","",'Sales Mix'!$B32*'Intermediate Work'!AD$37*'Seasonality Impact'!AE32)</f>
        <v/>
      </c>
      <c r="AE32" s="15" t="str">
        <f>IF('Sales Mix'!$B32="","",'Sales Mix'!$B32*'Intermediate Work'!AE$37*'Seasonality Impact'!AF32)</f>
        <v/>
      </c>
      <c r="AF32" s="15" t="str">
        <f>IF('Sales Mix'!$B32="","",'Sales Mix'!$B32*'Intermediate Work'!AF$37*'Seasonality Impact'!AG32)</f>
        <v/>
      </c>
      <c r="AG32" s="15" t="str">
        <f>IF('Sales Mix'!$B32="","",'Sales Mix'!$B32*'Intermediate Work'!AG$37*'Seasonality Impact'!AH32)</f>
        <v/>
      </c>
      <c r="AH32" s="15" t="str">
        <f>IF('Sales Mix'!$B32="","",'Sales Mix'!$B32*'Intermediate Work'!AH$37*'Seasonality Impact'!AI32)</f>
        <v/>
      </c>
      <c r="AI32" s="15" t="str">
        <f>IF('Sales Mix'!$B32="","",'Sales Mix'!$B32*'Intermediate Work'!AI$37*'Seasonality Impact'!AJ32)</f>
        <v/>
      </c>
      <c r="AJ32" s="15" t="str">
        <f>IF('Sales Mix'!$B32="","",'Sales Mix'!$B32*'Intermediate Work'!AJ$37*'Seasonality Impact'!AK32)</f>
        <v/>
      </c>
      <c r="AK32" s="15" t="str">
        <f>IF('Sales Mix'!$B32="","",'Sales Mix'!$B32*'Intermediate Work'!AK$37*'Seasonality Impact'!AL32)</f>
        <v/>
      </c>
    </row>
    <row r="33" spans="1:37" s="15" customFormat="1" x14ac:dyDescent="0.25">
      <c r="A33" s="15" t="str">
        <f>IF('Sales Mix'!A33="","",'Sales Mix'!A33)</f>
        <v/>
      </c>
      <c r="B33" s="15" t="str">
        <f>IF('Sales Mix'!$B33="","",'Sales Mix'!$B33*'Intermediate Work'!B$37*'Seasonality Impact'!C33)</f>
        <v/>
      </c>
      <c r="C33" s="15" t="str">
        <f>IF('Sales Mix'!$B33="","",'Sales Mix'!$B33*'Intermediate Work'!C$37*'Seasonality Impact'!D33)</f>
        <v/>
      </c>
      <c r="D33" s="15" t="str">
        <f>IF('Sales Mix'!$B33="","",'Sales Mix'!$B33*'Intermediate Work'!D$37*'Seasonality Impact'!E33)</f>
        <v/>
      </c>
      <c r="E33" s="15" t="str">
        <f>IF('Sales Mix'!$B33="","",'Sales Mix'!$B33*'Intermediate Work'!E$37*'Seasonality Impact'!F33)</f>
        <v/>
      </c>
      <c r="F33" s="15" t="str">
        <f>IF('Sales Mix'!$B33="","",'Sales Mix'!$B33*'Intermediate Work'!F$37*'Seasonality Impact'!G33)</f>
        <v/>
      </c>
      <c r="G33" s="15" t="str">
        <f>IF('Sales Mix'!$B33="","",'Sales Mix'!$B33*'Intermediate Work'!G$37*'Seasonality Impact'!H33)</f>
        <v/>
      </c>
      <c r="H33" s="15" t="str">
        <f>IF('Sales Mix'!$B33="","",'Sales Mix'!$B33*'Intermediate Work'!H$37*'Seasonality Impact'!I33)</f>
        <v/>
      </c>
      <c r="I33" s="15" t="str">
        <f>IF('Sales Mix'!$B33="","",'Sales Mix'!$B33*'Intermediate Work'!I$37*'Seasonality Impact'!J33)</f>
        <v/>
      </c>
      <c r="J33" s="15" t="str">
        <f>IF('Sales Mix'!$B33="","",'Sales Mix'!$B33*'Intermediate Work'!J$37*'Seasonality Impact'!K33)</f>
        <v/>
      </c>
      <c r="K33" s="15" t="str">
        <f>IF('Sales Mix'!$B33="","",'Sales Mix'!$B33*'Intermediate Work'!K$37*'Seasonality Impact'!L33)</f>
        <v/>
      </c>
      <c r="L33" s="15" t="str">
        <f>IF('Sales Mix'!$B33="","",'Sales Mix'!$B33*'Intermediate Work'!L$37*'Seasonality Impact'!M33)</f>
        <v/>
      </c>
      <c r="M33" s="15" t="str">
        <f>IF('Sales Mix'!$B33="","",'Sales Mix'!$B33*'Intermediate Work'!M$37*'Seasonality Impact'!N33)</f>
        <v/>
      </c>
      <c r="N33" s="15" t="str">
        <f>IF('Sales Mix'!$B33="","",'Sales Mix'!$B33*'Intermediate Work'!N$37*'Seasonality Impact'!O33)</f>
        <v/>
      </c>
      <c r="O33" s="15" t="str">
        <f>IF('Sales Mix'!$B33="","",'Sales Mix'!$B33*'Intermediate Work'!O$37*'Seasonality Impact'!P33)</f>
        <v/>
      </c>
      <c r="P33" s="15" t="str">
        <f>IF('Sales Mix'!$B33="","",'Sales Mix'!$B33*'Intermediate Work'!P$37*'Seasonality Impact'!Q33)</f>
        <v/>
      </c>
      <c r="Q33" s="15" t="str">
        <f>IF('Sales Mix'!$B33="","",'Sales Mix'!$B33*'Intermediate Work'!Q$37*'Seasonality Impact'!R33)</f>
        <v/>
      </c>
      <c r="R33" s="15" t="str">
        <f>IF('Sales Mix'!$B33="","",'Sales Mix'!$B33*'Intermediate Work'!R$37*'Seasonality Impact'!S33)</f>
        <v/>
      </c>
      <c r="S33" s="15" t="str">
        <f>IF('Sales Mix'!$B33="","",'Sales Mix'!$B33*'Intermediate Work'!S$37*'Seasonality Impact'!T33)</f>
        <v/>
      </c>
      <c r="T33" s="15" t="str">
        <f>IF('Sales Mix'!$B33="","",'Sales Mix'!$B33*'Intermediate Work'!T$37*'Seasonality Impact'!U33)</f>
        <v/>
      </c>
      <c r="U33" s="15" t="str">
        <f>IF('Sales Mix'!$B33="","",'Sales Mix'!$B33*'Intermediate Work'!U$37*'Seasonality Impact'!V33)</f>
        <v/>
      </c>
      <c r="V33" s="15" t="str">
        <f>IF('Sales Mix'!$B33="","",'Sales Mix'!$B33*'Intermediate Work'!V$37*'Seasonality Impact'!W33)</f>
        <v/>
      </c>
      <c r="W33" s="15" t="str">
        <f>IF('Sales Mix'!$B33="","",'Sales Mix'!$B33*'Intermediate Work'!W$37*'Seasonality Impact'!X33)</f>
        <v/>
      </c>
      <c r="X33" s="15" t="str">
        <f>IF('Sales Mix'!$B33="","",'Sales Mix'!$B33*'Intermediate Work'!X$37*'Seasonality Impact'!Y33)</f>
        <v/>
      </c>
      <c r="Y33" s="15" t="str">
        <f>IF('Sales Mix'!$B33="","",'Sales Mix'!$B33*'Intermediate Work'!Y$37*'Seasonality Impact'!Z33)</f>
        <v/>
      </c>
      <c r="Z33" s="15" t="str">
        <f>IF('Sales Mix'!$B33="","",'Sales Mix'!$B33*'Intermediate Work'!Z$37*'Seasonality Impact'!AA33)</f>
        <v/>
      </c>
      <c r="AA33" s="15" t="str">
        <f>IF('Sales Mix'!$B33="","",'Sales Mix'!$B33*'Intermediate Work'!AA$37*'Seasonality Impact'!AB33)</f>
        <v/>
      </c>
      <c r="AB33" s="15" t="str">
        <f>IF('Sales Mix'!$B33="","",'Sales Mix'!$B33*'Intermediate Work'!AB$37*'Seasonality Impact'!AC33)</f>
        <v/>
      </c>
      <c r="AC33" s="15" t="str">
        <f>IF('Sales Mix'!$B33="","",'Sales Mix'!$B33*'Intermediate Work'!AC$37*'Seasonality Impact'!AD33)</f>
        <v/>
      </c>
      <c r="AD33" s="15" t="str">
        <f>IF('Sales Mix'!$B33="","",'Sales Mix'!$B33*'Intermediate Work'!AD$37*'Seasonality Impact'!AE33)</f>
        <v/>
      </c>
      <c r="AE33" s="15" t="str">
        <f>IF('Sales Mix'!$B33="","",'Sales Mix'!$B33*'Intermediate Work'!AE$37*'Seasonality Impact'!AF33)</f>
        <v/>
      </c>
      <c r="AF33" s="15" t="str">
        <f>IF('Sales Mix'!$B33="","",'Sales Mix'!$B33*'Intermediate Work'!AF$37*'Seasonality Impact'!AG33)</f>
        <v/>
      </c>
      <c r="AG33" s="15" t="str">
        <f>IF('Sales Mix'!$B33="","",'Sales Mix'!$B33*'Intermediate Work'!AG$37*'Seasonality Impact'!AH33)</f>
        <v/>
      </c>
      <c r="AH33" s="15" t="str">
        <f>IF('Sales Mix'!$B33="","",'Sales Mix'!$B33*'Intermediate Work'!AH$37*'Seasonality Impact'!AI33)</f>
        <v/>
      </c>
      <c r="AI33" s="15" t="str">
        <f>IF('Sales Mix'!$B33="","",'Sales Mix'!$B33*'Intermediate Work'!AI$37*'Seasonality Impact'!AJ33)</f>
        <v/>
      </c>
      <c r="AJ33" s="15" t="str">
        <f>IF('Sales Mix'!$B33="","",'Sales Mix'!$B33*'Intermediate Work'!AJ$37*'Seasonality Impact'!AK33)</f>
        <v/>
      </c>
      <c r="AK33" s="15" t="str">
        <f>IF('Sales Mix'!$B33="","",'Sales Mix'!$B33*'Intermediate Work'!AK$37*'Seasonality Impact'!AL33)</f>
        <v/>
      </c>
    </row>
    <row r="34" spans="1:37" s="15" customFormat="1" x14ac:dyDescent="0.25">
      <c r="A34" s="15" t="str">
        <f>IF('Sales Mix'!A34="","",'Sales Mix'!A34)</f>
        <v/>
      </c>
      <c r="B34" s="15" t="str">
        <f>IF('Sales Mix'!$B34="","",'Sales Mix'!$B34*'Intermediate Work'!B$37*'Seasonality Impact'!C34)</f>
        <v/>
      </c>
      <c r="C34" s="15" t="str">
        <f>IF('Sales Mix'!$B34="","",'Sales Mix'!$B34*'Intermediate Work'!C$37*'Seasonality Impact'!D34)</f>
        <v/>
      </c>
      <c r="D34" s="15" t="str">
        <f>IF('Sales Mix'!$B34="","",'Sales Mix'!$B34*'Intermediate Work'!D$37*'Seasonality Impact'!E34)</f>
        <v/>
      </c>
      <c r="E34" s="15" t="str">
        <f>IF('Sales Mix'!$B34="","",'Sales Mix'!$B34*'Intermediate Work'!E$37*'Seasonality Impact'!F34)</f>
        <v/>
      </c>
      <c r="F34" s="15" t="str">
        <f>IF('Sales Mix'!$B34="","",'Sales Mix'!$B34*'Intermediate Work'!F$37*'Seasonality Impact'!G34)</f>
        <v/>
      </c>
      <c r="G34" s="15" t="str">
        <f>IF('Sales Mix'!$B34="","",'Sales Mix'!$B34*'Intermediate Work'!G$37*'Seasonality Impact'!H34)</f>
        <v/>
      </c>
      <c r="H34" s="15" t="str">
        <f>IF('Sales Mix'!$B34="","",'Sales Mix'!$B34*'Intermediate Work'!H$37*'Seasonality Impact'!I34)</f>
        <v/>
      </c>
      <c r="I34" s="15" t="str">
        <f>IF('Sales Mix'!$B34="","",'Sales Mix'!$B34*'Intermediate Work'!I$37*'Seasonality Impact'!J34)</f>
        <v/>
      </c>
      <c r="J34" s="15" t="str">
        <f>IF('Sales Mix'!$B34="","",'Sales Mix'!$B34*'Intermediate Work'!J$37*'Seasonality Impact'!K34)</f>
        <v/>
      </c>
      <c r="K34" s="15" t="str">
        <f>IF('Sales Mix'!$B34="","",'Sales Mix'!$B34*'Intermediate Work'!K$37*'Seasonality Impact'!L34)</f>
        <v/>
      </c>
      <c r="L34" s="15" t="str">
        <f>IF('Sales Mix'!$B34="","",'Sales Mix'!$B34*'Intermediate Work'!L$37*'Seasonality Impact'!M34)</f>
        <v/>
      </c>
      <c r="M34" s="15" t="str">
        <f>IF('Sales Mix'!$B34="","",'Sales Mix'!$B34*'Intermediate Work'!M$37*'Seasonality Impact'!N34)</f>
        <v/>
      </c>
      <c r="N34" s="15" t="str">
        <f>IF('Sales Mix'!$B34="","",'Sales Mix'!$B34*'Intermediate Work'!N$37*'Seasonality Impact'!O34)</f>
        <v/>
      </c>
      <c r="O34" s="15" t="str">
        <f>IF('Sales Mix'!$B34="","",'Sales Mix'!$B34*'Intermediate Work'!O$37*'Seasonality Impact'!P34)</f>
        <v/>
      </c>
      <c r="P34" s="15" t="str">
        <f>IF('Sales Mix'!$B34="","",'Sales Mix'!$B34*'Intermediate Work'!P$37*'Seasonality Impact'!Q34)</f>
        <v/>
      </c>
      <c r="Q34" s="15" t="str">
        <f>IF('Sales Mix'!$B34="","",'Sales Mix'!$B34*'Intermediate Work'!Q$37*'Seasonality Impact'!R34)</f>
        <v/>
      </c>
      <c r="R34" s="15" t="str">
        <f>IF('Sales Mix'!$B34="","",'Sales Mix'!$B34*'Intermediate Work'!R$37*'Seasonality Impact'!S34)</f>
        <v/>
      </c>
      <c r="S34" s="15" t="str">
        <f>IF('Sales Mix'!$B34="","",'Sales Mix'!$B34*'Intermediate Work'!S$37*'Seasonality Impact'!T34)</f>
        <v/>
      </c>
      <c r="T34" s="15" t="str">
        <f>IF('Sales Mix'!$B34="","",'Sales Mix'!$B34*'Intermediate Work'!T$37*'Seasonality Impact'!U34)</f>
        <v/>
      </c>
      <c r="U34" s="15" t="str">
        <f>IF('Sales Mix'!$B34="","",'Sales Mix'!$B34*'Intermediate Work'!U$37*'Seasonality Impact'!V34)</f>
        <v/>
      </c>
      <c r="V34" s="15" t="str">
        <f>IF('Sales Mix'!$B34="","",'Sales Mix'!$B34*'Intermediate Work'!V$37*'Seasonality Impact'!W34)</f>
        <v/>
      </c>
      <c r="W34" s="15" t="str">
        <f>IF('Sales Mix'!$B34="","",'Sales Mix'!$B34*'Intermediate Work'!W$37*'Seasonality Impact'!X34)</f>
        <v/>
      </c>
      <c r="X34" s="15" t="str">
        <f>IF('Sales Mix'!$B34="","",'Sales Mix'!$B34*'Intermediate Work'!X$37*'Seasonality Impact'!Y34)</f>
        <v/>
      </c>
      <c r="Y34" s="15" t="str">
        <f>IF('Sales Mix'!$B34="","",'Sales Mix'!$B34*'Intermediate Work'!Y$37*'Seasonality Impact'!Z34)</f>
        <v/>
      </c>
      <c r="Z34" s="15" t="str">
        <f>IF('Sales Mix'!$B34="","",'Sales Mix'!$B34*'Intermediate Work'!Z$37*'Seasonality Impact'!AA34)</f>
        <v/>
      </c>
      <c r="AA34" s="15" t="str">
        <f>IF('Sales Mix'!$B34="","",'Sales Mix'!$B34*'Intermediate Work'!AA$37*'Seasonality Impact'!AB34)</f>
        <v/>
      </c>
      <c r="AB34" s="15" t="str">
        <f>IF('Sales Mix'!$B34="","",'Sales Mix'!$B34*'Intermediate Work'!AB$37*'Seasonality Impact'!AC34)</f>
        <v/>
      </c>
      <c r="AC34" s="15" t="str">
        <f>IF('Sales Mix'!$B34="","",'Sales Mix'!$B34*'Intermediate Work'!AC$37*'Seasonality Impact'!AD34)</f>
        <v/>
      </c>
      <c r="AD34" s="15" t="str">
        <f>IF('Sales Mix'!$B34="","",'Sales Mix'!$B34*'Intermediate Work'!AD$37*'Seasonality Impact'!AE34)</f>
        <v/>
      </c>
      <c r="AE34" s="15" t="str">
        <f>IF('Sales Mix'!$B34="","",'Sales Mix'!$B34*'Intermediate Work'!AE$37*'Seasonality Impact'!AF34)</f>
        <v/>
      </c>
      <c r="AF34" s="15" t="str">
        <f>IF('Sales Mix'!$B34="","",'Sales Mix'!$B34*'Intermediate Work'!AF$37*'Seasonality Impact'!AG34)</f>
        <v/>
      </c>
      <c r="AG34" s="15" t="str">
        <f>IF('Sales Mix'!$B34="","",'Sales Mix'!$B34*'Intermediate Work'!AG$37*'Seasonality Impact'!AH34)</f>
        <v/>
      </c>
      <c r="AH34" s="15" t="str">
        <f>IF('Sales Mix'!$B34="","",'Sales Mix'!$B34*'Intermediate Work'!AH$37*'Seasonality Impact'!AI34)</f>
        <v/>
      </c>
      <c r="AI34" s="15" t="str">
        <f>IF('Sales Mix'!$B34="","",'Sales Mix'!$B34*'Intermediate Work'!AI$37*'Seasonality Impact'!AJ34)</f>
        <v/>
      </c>
      <c r="AJ34" s="15" t="str">
        <f>IF('Sales Mix'!$B34="","",'Sales Mix'!$B34*'Intermediate Work'!AJ$37*'Seasonality Impact'!AK34)</f>
        <v/>
      </c>
      <c r="AK34" s="15" t="str">
        <f>IF('Sales Mix'!$B34="","",'Sales Mix'!$B34*'Intermediate Work'!AK$37*'Seasonality Impact'!AL34)</f>
        <v/>
      </c>
    </row>
    <row r="35" spans="1:37" s="15" customFormat="1" x14ac:dyDescent="0.25">
      <c r="A35" s="15" t="str">
        <f>IF('Sales Mix'!A35="","",'Sales Mix'!A35)</f>
        <v/>
      </c>
      <c r="B35" s="15" t="str">
        <f>IF('Sales Mix'!$B35="","",'Sales Mix'!$B35*'Intermediate Work'!B$37*'Seasonality Impact'!C35)</f>
        <v/>
      </c>
      <c r="C35" s="15" t="str">
        <f>IF('Sales Mix'!$B35="","",'Sales Mix'!$B35*'Intermediate Work'!C$37*'Seasonality Impact'!D35)</f>
        <v/>
      </c>
      <c r="D35" s="15" t="str">
        <f>IF('Sales Mix'!$B35="","",'Sales Mix'!$B35*'Intermediate Work'!D$37*'Seasonality Impact'!E35)</f>
        <v/>
      </c>
      <c r="E35" s="15" t="str">
        <f>IF('Sales Mix'!$B35="","",'Sales Mix'!$B35*'Intermediate Work'!E$37*'Seasonality Impact'!F35)</f>
        <v/>
      </c>
      <c r="F35" s="15" t="str">
        <f>IF('Sales Mix'!$B35="","",'Sales Mix'!$B35*'Intermediate Work'!F$37*'Seasonality Impact'!G35)</f>
        <v/>
      </c>
      <c r="G35" s="15" t="str">
        <f>IF('Sales Mix'!$B35="","",'Sales Mix'!$B35*'Intermediate Work'!G$37*'Seasonality Impact'!H35)</f>
        <v/>
      </c>
      <c r="H35" s="15" t="str">
        <f>IF('Sales Mix'!$B35="","",'Sales Mix'!$B35*'Intermediate Work'!H$37*'Seasonality Impact'!I35)</f>
        <v/>
      </c>
      <c r="I35" s="15" t="str">
        <f>IF('Sales Mix'!$B35="","",'Sales Mix'!$B35*'Intermediate Work'!I$37*'Seasonality Impact'!J35)</f>
        <v/>
      </c>
      <c r="J35" s="15" t="str">
        <f>IF('Sales Mix'!$B35="","",'Sales Mix'!$B35*'Intermediate Work'!J$37*'Seasonality Impact'!K35)</f>
        <v/>
      </c>
      <c r="K35" s="15" t="str">
        <f>IF('Sales Mix'!$B35="","",'Sales Mix'!$B35*'Intermediate Work'!K$37*'Seasonality Impact'!L35)</f>
        <v/>
      </c>
      <c r="L35" s="15" t="str">
        <f>IF('Sales Mix'!$B35="","",'Sales Mix'!$B35*'Intermediate Work'!L$37*'Seasonality Impact'!M35)</f>
        <v/>
      </c>
      <c r="M35" s="15" t="str">
        <f>IF('Sales Mix'!$B35="","",'Sales Mix'!$B35*'Intermediate Work'!M$37*'Seasonality Impact'!N35)</f>
        <v/>
      </c>
      <c r="N35" s="15" t="str">
        <f>IF('Sales Mix'!$B35="","",'Sales Mix'!$B35*'Intermediate Work'!N$37*'Seasonality Impact'!O35)</f>
        <v/>
      </c>
      <c r="O35" s="15" t="str">
        <f>IF('Sales Mix'!$B35="","",'Sales Mix'!$B35*'Intermediate Work'!O$37*'Seasonality Impact'!P35)</f>
        <v/>
      </c>
      <c r="P35" s="15" t="str">
        <f>IF('Sales Mix'!$B35="","",'Sales Mix'!$B35*'Intermediate Work'!P$37*'Seasonality Impact'!Q35)</f>
        <v/>
      </c>
      <c r="Q35" s="15" t="str">
        <f>IF('Sales Mix'!$B35="","",'Sales Mix'!$B35*'Intermediate Work'!Q$37*'Seasonality Impact'!R35)</f>
        <v/>
      </c>
      <c r="R35" s="15" t="str">
        <f>IF('Sales Mix'!$B35="","",'Sales Mix'!$B35*'Intermediate Work'!R$37*'Seasonality Impact'!S35)</f>
        <v/>
      </c>
      <c r="S35" s="15" t="str">
        <f>IF('Sales Mix'!$B35="","",'Sales Mix'!$B35*'Intermediate Work'!S$37*'Seasonality Impact'!T35)</f>
        <v/>
      </c>
      <c r="T35" s="15" t="str">
        <f>IF('Sales Mix'!$B35="","",'Sales Mix'!$B35*'Intermediate Work'!T$37*'Seasonality Impact'!U35)</f>
        <v/>
      </c>
      <c r="U35" s="15" t="str">
        <f>IF('Sales Mix'!$B35="","",'Sales Mix'!$B35*'Intermediate Work'!U$37*'Seasonality Impact'!V35)</f>
        <v/>
      </c>
      <c r="V35" s="15" t="str">
        <f>IF('Sales Mix'!$B35="","",'Sales Mix'!$B35*'Intermediate Work'!V$37*'Seasonality Impact'!W35)</f>
        <v/>
      </c>
      <c r="W35" s="15" t="str">
        <f>IF('Sales Mix'!$B35="","",'Sales Mix'!$B35*'Intermediate Work'!W$37*'Seasonality Impact'!X35)</f>
        <v/>
      </c>
      <c r="X35" s="15" t="str">
        <f>IF('Sales Mix'!$B35="","",'Sales Mix'!$B35*'Intermediate Work'!X$37*'Seasonality Impact'!Y35)</f>
        <v/>
      </c>
      <c r="Y35" s="15" t="str">
        <f>IF('Sales Mix'!$B35="","",'Sales Mix'!$B35*'Intermediate Work'!Y$37*'Seasonality Impact'!Z35)</f>
        <v/>
      </c>
      <c r="Z35" s="15" t="str">
        <f>IF('Sales Mix'!$B35="","",'Sales Mix'!$B35*'Intermediate Work'!Z$37*'Seasonality Impact'!AA35)</f>
        <v/>
      </c>
      <c r="AA35" s="15" t="str">
        <f>IF('Sales Mix'!$B35="","",'Sales Mix'!$B35*'Intermediate Work'!AA$37*'Seasonality Impact'!AB35)</f>
        <v/>
      </c>
      <c r="AB35" s="15" t="str">
        <f>IF('Sales Mix'!$B35="","",'Sales Mix'!$B35*'Intermediate Work'!AB$37*'Seasonality Impact'!AC35)</f>
        <v/>
      </c>
      <c r="AC35" s="15" t="str">
        <f>IF('Sales Mix'!$B35="","",'Sales Mix'!$B35*'Intermediate Work'!AC$37*'Seasonality Impact'!AD35)</f>
        <v/>
      </c>
      <c r="AD35" s="15" t="str">
        <f>IF('Sales Mix'!$B35="","",'Sales Mix'!$B35*'Intermediate Work'!AD$37*'Seasonality Impact'!AE35)</f>
        <v/>
      </c>
      <c r="AE35" s="15" t="str">
        <f>IF('Sales Mix'!$B35="","",'Sales Mix'!$B35*'Intermediate Work'!AE$37*'Seasonality Impact'!AF35)</f>
        <v/>
      </c>
      <c r="AF35" s="15" t="str">
        <f>IF('Sales Mix'!$B35="","",'Sales Mix'!$B35*'Intermediate Work'!AF$37*'Seasonality Impact'!AG35)</f>
        <v/>
      </c>
      <c r="AG35" s="15" t="str">
        <f>IF('Sales Mix'!$B35="","",'Sales Mix'!$B35*'Intermediate Work'!AG$37*'Seasonality Impact'!AH35)</f>
        <v/>
      </c>
      <c r="AH35" s="15" t="str">
        <f>IF('Sales Mix'!$B35="","",'Sales Mix'!$B35*'Intermediate Work'!AH$37*'Seasonality Impact'!AI35)</f>
        <v/>
      </c>
      <c r="AI35" s="15" t="str">
        <f>IF('Sales Mix'!$B35="","",'Sales Mix'!$B35*'Intermediate Work'!AI$37*'Seasonality Impact'!AJ35)</f>
        <v/>
      </c>
      <c r="AJ35" s="15" t="str">
        <f>IF('Sales Mix'!$B35="","",'Sales Mix'!$B35*'Intermediate Work'!AJ$37*'Seasonality Impact'!AK35)</f>
        <v/>
      </c>
      <c r="AK35" s="15" t="str">
        <f>IF('Sales Mix'!$B35="","",'Sales Mix'!$B35*'Intermediate Work'!AK$37*'Seasonality Impact'!AL35)</f>
        <v/>
      </c>
    </row>
    <row r="36" spans="1:37" x14ac:dyDescent="0.25">
      <c r="A36" t="str">
        <f>IF('Sales Mix'!A36="","",'Sales Mix'!A36)</f>
        <v/>
      </c>
      <c r="B36" s="15" t="str">
        <f>IF('Sales Mix'!$B36="","",'Sales Mix'!$B36*'Intermediate Work'!B$37*'Seasonality Impact'!C36)</f>
        <v/>
      </c>
      <c r="C36" s="15" t="str">
        <f>IF('Sales Mix'!$B36="","",'Sales Mix'!$B36*'Intermediate Work'!C$37*'Seasonality Impact'!D36)</f>
        <v/>
      </c>
      <c r="D36" s="15" t="str">
        <f>IF('Sales Mix'!$B36="","",'Sales Mix'!$B36*'Intermediate Work'!D$37*'Seasonality Impact'!E36)</f>
        <v/>
      </c>
      <c r="E36" s="15" t="str">
        <f>IF('Sales Mix'!$B36="","",'Sales Mix'!$B36*'Intermediate Work'!E$37*'Seasonality Impact'!F36)</f>
        <v/>
      </c>
      <c r="F36" s="15" t="str">
        <f>IF('Sales Mix'!$B36="","",'Sales Mix'!$B36*'Intermediate Work'!F$37*'Seasonality Impact'!G36)</f>
        <v/>
      </c>
      <c r="G36" s="15" t="str">
        <f>IF('Sales Mix'!$B36="","",'Sales Mix'!$B36*'Intermediate Work'!G$37*'Seasonality Impact'!H36)</f>
        <v/>
      </c>
      <c r="H36" s="15" t="str">
        <f>IF('Sales Mix'!$B36="","",'Sales Mix'!$B36*'Intermediate Work'!H$37*'Seasonality Impact'!I36)</f>
        <v/>
      </c>
      <c r="I36" s="15" t="str">
        <f>IF('Sales Mix'!$B36="","",'Sales Mix'!$B36*'Intermediate Work'!I$37*'Seasonality Impact'!J36)</f>
        <v/>
      </c>
      <c r="J36" s="15" t="str">
        <f>IF('Sales Mix'!$B36="","",'Sales Mix'!$B36*'Intermediate Work'!J$37*'Seasonality Impact'!K36)</f>
        <v/>
      </c>
      <c r="K36" s="15" t="str">
        <f>IF('Sales Mix'!$B36="","",'Sales Mix'!$B36*'Intermediate Work'!K$37*'Seasonality Impact'!L36)</f>
        <v/>
      </c>
      <c r="L36" s="15" t="str">
        <f>IF('Sales Mix'!$B36="","",'Sales Mix'!$B36*'Intermediate Work'!L$37*'Seasonality Impact'!M36)</f>
        <v/>
      </c>
      <c r="M36" s="15" t="str">
        <f>IF('Sales Mix'!$B36="","",'Sales Mix'!$B36*'Intermediate Work'!M$37*'Seasonality Impact'!N36)</f>
        <v/>
      </c>
      <c r="N36" s="15" t="str">
        <f>IF('Sales Mix'!$B36="","",'Sales Mix'!$B36*'Intermediate Work'!N$37*'Seasonality Impact'!O36)</f>
        <v/>
      </c>
      <c r="O36" s="15" t="str">
        <f>IF('Sales Mix'!$B36="","",'Sales Mix'!$B36*'Intermediate Work'!O$37*'Seasonality Impact'!P36)</f>
        <v/>
      </c>
      <c r="P36" s="15" t="str">
        <f>IF('Sales Mix'!$B36="","",'Sales Mix'!$B36*'Intermediate Work'!P$37*'Seasonality Impact'!Q36)</f>
        <v/>
      </c>
      <c r="Q36" s="15" t="str">
        <f>IF('Sales Mix'!$B36="","",'Sales Mix'!$B36*'Intermediate Work'!Q$37*'Seasonality Impact'!R36)</f>
        <v/>
      </c>
      <c r="R36" s="15" t="str">
        <f>IF('Sales Mix'!$B36="","",'Sales Mix'!$B36*'Intermediate Work'!R$37*'Seasonality Impact'!S36)</f>
        <v/>
      </c>
      <c r="S36" s="15" t="str">
        <f>IF('Sales Mix'!$B36="","",'Sales Mix'!$B36*'Intermediate Work'!S$37*'Seasonality Impact'!T36)</f>
        <v/>
      </c>
      <c r="T36" s="15" t="str">
        <f>IF('Sales Mix'!$B36="","",'Sales Mix'!$B36*'Intermediate Work'!T$37*'Seasonality Impact'!U36)</f>
        <v/>
      </c>
      <c r="U36" s="15" t="str">
        <f>IF('Sales Mix'!$B36="","",'Sales Mix'!$B36*'Intermediate Work'!U$37*'Seasonality Impact'!V36)</f>
        <v/>
      </c>
      <c r="V36" s="15" t="str">
        <f>IF('Sales Mix'!$B36="","",'Sales Mix'!$B36*'Intermediate Work'!V$37*'Seasonality Impact'!W36)</f>
        <v/>
      </c>
      <c r="W36" s="15" t="str">
        <f>IF('Sales Mix'!$B36="","",'Sales Mix'!$B36*'Intermediate Work'!W$37*'Seasonality Impact'!X36)</f>
        <v/>
      </c>
      <c r="X36" s="15" t="str">
        <f>IF('Sales Mix'!$B36="","",'Sales Mix'!$B36*'Intermediate Work'!X$37*'Seasonality Impact'!Y36)</f>
        <v/>
      </c>
      <c r="Y36" s="15" t="str">
        <f>IF('Sales Mix'!$B36="","",'Sales Mix'!$B36*'Intermediate Work'!Y$37*'Seasonality Impact'!Z36)</f>
        <v/>
      </c>
      <c r="Z36" s="15" t="str">
        <f>IF('Sales Mix'!$B36="","",'Sales Mix'!$B36*'Intermediate Work'!Z$37*'Seasonality Impact'!AA36)</f>
        <v/>
      </c>
      <c r="AA36" s="15" t="str">
        <f>IF('Sales Mix'!$B36="","",'Sales Mix'!$B36*'Intermediate Work'!AA$37*'Seasonality Impact'!AB36)</f>
        <v/>
      </c>
      <c r="AB36" s="15" t="str">
        <f>IF('Sales Mix'!$B36="","",'Sales Mix'!$B36*'Intermediate Work'!AB$37*'Seasonality Impact'!AC36)</f>
        <v/>
      </c>
      <c r="AC36" s="15" t="str">
        <f>IF('Sales Mix'!$B36="","",'Sales Mix'!$B36*'Intermediate Work'!AC$37*'Seasonality Impact'!AD36)</f>
        <v/>
      </c>
      <c r="AD36" s="15" t="str">
        <f>IF('Sales Mix'!$B36="","",'Sales Mix'!$B36*'Intermediate Work'!AD$37*'Seasonality Impact'!AE36)</f>
        <v/>
      </c>
      <c r="AE36" s="15" t="str">
        <f>IF('Sales Mix'!$B36="","",'Sales Mix'!$B36*'Intermediate Work'!AE$37*'Seasonality Impact'!AF36)</f>
        <v/>
      </c>
      <c r="AF36" s="15" t="str">
        <f>IF('Sales Mix'!$B36="","",'Sales Mix'!$B36*'Intermediate Work'!AF$37*'Seasonality Impact'!AG36)</f>
        <v/>
      </c>
      <c r="AG36" s="15" t="str">
        <f>IF('Sales Mix'!$B36="","",'Sales Mix'!$B36*'Intermediate Work'!AG$37*'Seasonality Impact'!AH36)</f>
        <v/>
      </c>
      <c r="AH36" s="15" t="str">
        <f>IF('Sales Mix'!$B36="","",'Sales Mix'!$B36*'Intermediate Work'!AH$37*'Seasonality Impact'!AI36)</f>
        <v/>
      </c>
      <c r="AI36" s="15" t="str">
        <f>IF('Sales Mix'!$B36="","",'Sales Mix'!$B36*'Intermediate Work'!AI$37*'Seasonality Impact'!AJ36)</f>
        <v/>
      </c>
      <c r="AJ36" s="15" t="str">
        <f>IF('Sales Mix'!$B36="","",'Sales Mix'!$B36*'Intermediate Work'!AJ$37*'Seasonality Impact'!AK36)</f>
        <v/>
      </c>
      <c r="AK36" s="15" t="str">
        <f>IF('Sales Mix'!$B36="","",'Sales Mix'!$B36*'Intermediate Work'!AK$37*'Seasonality Impact'!AL36)</f>
        <v/>
      </c>
    </row>
    <row r="37" spans="1:37" x14ac:dyDescent="0.25">
      <c r="A37" t="str">
        <f>IF('Sales Mix'!A37="","",'Sales Mix'!A37)</f>
        <v/>
      </c>
      <c r="B37" s="15" t="str">
        <f>IF('Sales Mix'!$B37="","",'Sales Mix'!$B37*'Intermediate Work'!B$37*'Seasonality Impact'!C37)</f>
        <v/>
      </c>
      <c r="C37" s="15" t="str">
        <f>IF('Sales Mix'!$B37="","",'Sales Mix'!$B37*'Intermediate Work'!C$37*'Seasonality Impact'!D37)</f>
        <v/>
      </c>
      <c r="D37" s="15" t="str">
        <f>IF('Sales Mix'!$B37="","",'Sales Mix'!$B37*'Intermediate Work'!D$37*'Seasonality Impact'!E37)</f>
        <v/>
      </c>
      <c r="E37" s="15" t="str">
        <f>IF('Sales Mix'!$B37="","",'Sales Mix'!$B37*'Intermediate Work'!E$37*'Seasonality Impact'!F37)</f>
        <v/>
      </c>
      <c r="F37" s="15" t="str">
        <f>IF('Sales Mix'!$B37="","",'Sales Mix'!$B37*'Intermediate Work'!F$37*'Seasonality Impact'!G37)</f>
        <v/>
      </c>
      <c r="G37" s="15" t="str">
        <f>IF('Sales Mix'!$B37="","",'Sales Mix'!$B37*'Intermediate Work'!G$37*'Seasonality Impact'!H37)</f>
        <v/>
      </c>
      <c r="H37" s="15" t="str">
        <f>IF('Sales Mix'!$B37="","",'Sales Mix'!$B37*'Intermediate Work'!H$37*'Seasonality Impact'!I37)</f>
        <v/>
      </c>
      <c r="I37" s="15" t="str">
        <f>IF('Sales Mix'!$B37="","",'Sales Mix'!$B37*'Intermediate Work'!I$37*'Seasonality Impact'!J37)</f>
        <v/>
      </c>
      <c r="J37" s="15" t="str">
        <f>IF('Sales Mix'!$B37="","",'Sales Mix'!$B37*'Intermediate Work'!J$37*'Seasonality Impact'!K37)</f>
        <v/>
      </c>
      <c r="K37" s="15" t="str">
        <f>IF('Sales Mix'!$B37="","",'Sales Mix'!$B37*'Intermediate Work'!K$37*'Seasonality Impact'!L37)</f>
        <v/>
      </c>
      <c r="L37" s="15" t="str">
        <f>IF('Sales Mix'!$B37="","",'Sales Mix'!$B37*'Intermediate Work'!L$37*'Seasonality Impact'!M37)</f>
        <v/>
      </c>
      <c r="M37" s="15" t="str">
        <f>IF('Sales Mix'!$B37="","",'Sales Mix'!$B37*'Intermediate Work'!M$37*'Seasonality Impact'!N37)</f>
        <v/>
      </c>
      <c r="N37" s="15" t="str">
        <f>IF('Sales Mix'!$B37="","",'Sales Mix'!$B37*'Intermediate Work'!N$37*'Seasonality Impact'!O37)</f>
        <v/>
      </c>
      <c r="O37" s="15" t="str">
        <f>IF('Sales Mix'!$B37="","",'Sales Mix'!$B37*'Intermediate Work'!O$37*'Seasonality Impact'!P37)</f>
        <v/>
      </c>
      <c r="P37" s="15" t="str">
        <f>IF('Sales Mix'!$B37="","",'Sales Mix'!$B37*'Intermediate Work'!P$37*'Seasonality Impact'!Q37)</f>
        <v/>
      </c>
      <c r="Q37" s="15" t="str">
        <f>IF('Sales Mix'!$B37="","",'Sales Mix'!$B37*'Intermediate Work'!Q$37*'Seasonality Impact'!R37)</f>
        <v/>
      </c>
      <c r="R37" s="15" t="str">
        <f>IF('Sales Mix'!$B37="","",'Sales Mix'!$B37*'Intermediate Work'!R$37*'Seasonality Impact'!S37)</f>
        <v/>
      </c>
      <c r="S37" s="15" t="str">
        <f>IF('Sales Mix'!$B37="","",'Sales Mix'!$B37*'Intermediate Work'!S$37*'Seasonality Impact'!T37)</f>
        <v/>
      </c>
      <c r="T37" s="15" t="str">
        <f>IF('Sales Mix'!$B37="","",'Sales Mix'!$B37*'Intermediate Work'!T$37*'Seasonality Impact'!U37)</f>
        <v/>
      </c>
      <c r="U37" s="15" t="str">
        <f>IF('Sales Mix'!$B37="","",'Sales Mix'!$B37*'Intermediate Work'!U$37*'Seasonality Impact'!V37)</f>
        <v/>
      </c>
      <c r="V37" s="15" t="str">
        <f>IF('Sales Mix'!$B37="","",'Sales Mix'!$B37*'Intermediate Work'!V$37*'Seasonality Impact'!W37)</f>
        <v/>
      </c>
      <c r="W37" s="15" t="str">
        <f>IF('Sales Mix'!$B37="","",'Sales Mix'!$B37*'Intermediate Work'!W$37*'Seasonality Impact'!X37)</f>
        <v/>
      </c>
      <c r="X37" s="15" t="str">
        <f>IF('Sales Mix'!$B37="","",'Sales Mix'!$B37*'Intermediate Work'!X$37*'Seasonality Impact'!Y37)</f>
        <v/>
      </c>
      <c r="Y37" s="15" t="str">
        <f>IF('Sales Mix'!$B37="","",'Sales Mix'!$B37*'Intermediate Work'!Y$37*'Seasonality Impact'!Z37)</f>
        <v/>
      </c>
      <c r="Z37" s="15" t="str">
        <f>IF('Sales Mix'!$B37="","",'Sales Mix'!$B37*'Intermediate Work'!Z$37*'Seasonality Impact'!AA37)</f>
        <v/>
      </c>
      <c r="AA37" s="15" t="str">
        <f>IF('Sales Mix'!$B37="","",'Sales Mix'!$B37*'Intermediate Work'!AA$37*'Seasonality Impact'!AB37)</f>
        <v/>
      </c>
      <c r="AB37" s="15" t="str">
        <f>IF('Sales Mix'!$B37="","",'Sales Mix'!$B37*'Intermediate Work'!AB$37*'Seasonality Impact'!AC37)</f>
        <v/>
      </c>
      <c r="AC37" s="15" t="str">
        <f>IF('Sales Mix'!$B37="","",'Sales Mix'!$B37*'Intermediate Work'!AC$37*'Seasonality Impact'!AD37)</f>
        <v/>
      </c>
      <c r="AD37" s="15" t="str">
        <f>IF('Sales Mix'!$B37="","",'Sales Mix'!$B37*'Intermediate Work'!AD$37*'Seasonality Impact'!AE37)</f>
        <v/>
      </c>
      <c r="AE37" s="15" t="str">
        <f>IF('Sales Mix'!$B37="","",'Sales Mix'!$B37*'Intermediate Work'!AE$37*'Seasonality Impact'!AF37)</f>
        <v/>
      </c>
      <c r="AF37" s="15" t="str">
        <f>IF('Sales Mix'!$B37="","",'Sales Mix'!$B37*'Intermediate Work'!AF$37*'Seasonality Impact'!AG37)</f>
        <v/>
      </c>
      <c r="AG37" s="15" t="str">
        <f>IF('Sales Mix'!$B37="","",'Sales Mix'!$B37*'Intermediate Work'!AG$37*'Seasonality Impact'!AH37)</f>
        <v/>
      </c>
      <c r="AH37" s="15" t="str">
        <f>IF('Sales Mix'!$B37="","",'Sales Mix'!$B37*'Intermediate Work'!AH$37*'Seasonality Impact'!AI37)</f>
        <v/>
      </c>
      <c r="AI37" s="15" t="str">
        <f>IF('Sales Mix'!$B37="","",'Sales Mix'!$B37*'Intermediate Work'!AI$37*'Seasonality Impact'!AJ37)</f>
        <v/>
      </c>
      <c r="AJ37" s="15" t="str">
        <f>IF('Sales Mix'!$B37="","",'Sales Mix'!$B37*'Intermediate Work'!AJ$37*'Seasonality Impact'!AK37)</f>
        <v/>
      </c>
      <c r="AK37" s="15" t="str">
        <f>IF('Sales Mix'!$B37="","",'Sales Mix'!$B37*'Intermediate Work'!AK$37*'Seasonality Impact'!AL37)</f>
        <v/>
      </c>
    </row>
    <row r="38" spans="1:37" x14ac:dyDescent="0.25">
      <c r="A38" t="str">
        <f>IF('Sales Mix'!A38="","",'Sales Mix'!A38)</f>
        <v/>
      </c>
      <c r="B38" s="15" t="str">
        <f>IF('Sales Mix'!$B38="","",'Sales Mix'!$B38*'Intermediate Work'!B$37*'Seasonality Impact'!C38)</f>
        <v/>
      </c>
      <c r="C38" s="15" t="str">
        <f>IF('Sales Mix'!$B38="","",'Sales Mix'!$B38*'Intermediate Work'!C$37*'Seasonality Impact'!D38)</f>
        <v/>
      </c>
      <c r="D38" s="15" t="str">
        <f>IF('Sales Mix'!$B38="","",'Sales Mix'!$B38*'Intermediate Work'!D$37*'Seasonality Impact'!E38)</f>
        <v/>
      </c>
      <c r="E38" s="15" t="str">
        <f>IF('Sales Mix'!$B38="","",'Sales Mix'!$B38*'Intermediate Work'!E$37*'Seasonality Impact'!F38)</f>
        <v/>
      </c>
      <c r="F38" s="15" t="str">
        <f>IF('Sales Mix'!$B38="","",'Sales Mix'!$B38*'Intermediate Work'!F$37*'Seasonality Impact'!G38)</f>
        <v/>
      </c>
      <c r="G38" s="15" t="str">
        <f>IF('Sales Mix'!$B38="","",'Sales Mix'!$B38*'Intermediate Work'!G$37*'Seasonality Impact'!H38)</f>
        <v/>
      </c>
      <c r="H38" s="15" t="str">
        <f>IF('Sales Mix'!$B38="","",'Sales Mix'!$B38*'Intermediate Work'!H$37*'Seasonality Impact'!I38)</f>
        <v/>
      </c>
      <c r="I38" s="15" t="str">
        <f>IF('Sales Mix'!$B38="","",'Sales Mix'!$B38*'Intermediate Work'!I$37*'Seasonality Impact'!J38)</f>
        <v/>
      </c>
      <c r="J38" s="15" t="str">
        <f>IF('Sales Mix'!$B38="","",'Sales Mix'!$B38*'Intermediate Work'!J$37*'Seasonality Impact'!K38)</f>
        <v/>
      </c>
      <c r="K38" s="15" t="str">
        <f>IF('Sales Mix'!$B38="","",'Sales Mix'!$B38*'Intermediate Work'!K$37*'Seasonality Impact'!L38)</f>
        <v/>
      </c>
      <c r="L38" s="15" t="str">
        <f>IF('Sales Mix'!$B38="","",'Sales Mix'!$B38*'Intermediate Work'!L$37*'Seasonality Impact'!M38)</f>
        <v/>
      </c>
      <c r="M38" s="15" t="str">
        <f>IF('Sales Mix'!$B38="","",'Sales Mix'!$B38*'Intermediate Work'!M$37*'Seasonality Impact'!N38)</f>
        <v/>
      </c>
      <c r="N38" s="15" t="str">
        <f>IF('Sales Mix'!$B38="","",'Sales Mix'!$B38*'Intermediate Work'!N$37*'Seasonality Impact'!O38)</f>
        <v/>
      </c>
      <c r="O38" s="15" t="str">
        <f>IF('Sales Mix'!$B38="","",'Sales Mix'!$B38*'Intermediate Work'!O$37*'Seasonality Impact'!P38)</f>
        <v/>
      </c>
      <c r="P38" s="15" t="str">
        <f>IF('Sales Mix'!$B38="","",'Sales Mix'!$B38*'Intermediate Work'!P$37*'Seasonality Impact'!Q38)</f>
        <v/>
      </c>
      <c r="Q38" s="15" t="str">
        <f>IF('Sales Mix'!$B38="","",'Sales Mix'!$B38*'Intermediate Work'!Q$37*'Seasonality Impact'!R38)</f>
        <v/>
      </c>
      <c r="R38" s="15" t="str">
        <f>IF('Sales Mix'!$B38="","",'Sales Mix'!$B38*'Intermediate Work'!R$37*'Seasonality Impact'!S38)</f>
        <v/>
      </c>
      <c r="S38" s="15" t="str">
        <f>IF('Sales Mix'!$B38="","",'Sales Mix'!$B38*'Intermediate Work'!S$37*'Seasonality Impact'!T38)</f>
        <v/>
      </c>
      <c r="T38" s="15" t="str">
        <f>IF('Sales Mix'!$B38="","",'Sales Mix'!$B38*'Intermediate Work'!T$37*'Seasonality Impact'!U38)</f>
        <v/>
      </c>
      <c r="U38" s="15" t="str">
        <f>IF('Sales Mix'!$B38="","",'Sales Mix'!$B38*'Intermediate Work'!U$37*'Seasonality Impact'!V38)</f>
        <v/>
      </c>
      <c r="V38" s="15" t="str">
        <f>IF('Sales Mix'!$B38="","",'Sales Mix'!$B38*'Intermediate Work'!V$37*'Seasonality Impact'!W38)</f>
        <v/>
      </c>
      <c r="W38" s="15" t="str">
        <f>IF('Sales Mix'!$B38="","",'Sales Mix'!$B38*'Intermediate Work'!W$37*'Seasonality Impact'!X38)</f>
        <v/>
      </c>
      <c r="X38" s="15" t="str">
        <f>IF('Sales Mix'!$B38="","",'Sales Mix'!$B38*'Intermediate Work'!X$37*'Seasonality Impact'!Y38)</f>
        <v/>
      </c>
      <c r="Y38" s="15" t="str">
        <f>IF('Sales Mix'!$B38="","",'Sales Mix'!$B38*'Intermediate Work'!Y$37*'Seasonality Impact'!Z38)</f>
        <v/>
      </c>
      <c r="Z38" s="15" t="str">
        <f>IF('Sales Mix'!$B38="","",'Sales Mix'!$B38*'Intermediate Work'!Z$37*'Seasonality Impact'!AA38)</f>
        <v/>
      </c>
      <c r="AA38" s="15" t="str">
        <f>IF('Sales Mix'!$B38="","",'Sales Mix'!$B38*'Intermediate Work'!AA$37*'Seasonality Impact'!AB38)</f>
        <v/>
      </c>
      <c r="AB38" s="15" t="str">
        <f>IF('Sales Mix'!$B38="","",'Sales Mix'!$B38*'Intermediate Work'!AB$37*'Seasonality Impact'!AC38)</f>
        <v/>
      </c>
      <c r="AC38" s="15" t="str">
        <f>IF('Sales Mix'!$B38="","",'Sales Mix'!$B38*'Intermediate Work'!AC$37*'Seasonality Impact'!AD38)</f>
        <v/>
      </c>
      <c r="AD38" s="15" t="str">
        <f>IF('Sales Mix'!$B38="","",'Sales Mix'!$B38*'Intermediate Work'!AD$37*'Seasonality Impact'!AE38)</f>
        <v/>
      </c>
      <c r="AE38" s="15" t="str">
        <f>IF('Sales Mix'!$B38="","",'Sales Mix'!$B38*'Intermediate Work'!AE$37*'Seasonality Impact'!AF38)</f>
        <v/>
      </c>
      <c r="AF38" s="15" t="str">
        <f>IF('Sales Mix'!$B38="","",'Sales Mix'!$B38*'Intermediate Work'!AF$37*'Seasonality Impact'!AG38)</f>
        <v/>
      </c>
      <c r="AG38" s="15" t="str">
        <f>IF('Sales Mix'!$B38="","",'Sales Mix'!$B38*'Intermediate Work'!AG$37*'Seasonality Impact'!AH38)</f>
        <v/>
      </c>
      <c r="AH38" s="15" t="str">
        <f>IF('Sales Mix'!$B38="","",'Sales Mix'!$B38*'Intermediate Work'!AH$37*'Seasonality Impact'!AI38)</f>
        <v/>
      </c>
      <c r="AI38" s="15" t="str">
        <f>IF('Sales Mix'!$B38="","",'Sales Mix'!$B38*'Intermediate Work'!AI$37*'Seasonality Impact'!AJ38)</f>
        <v/>
      </c>
      <c r="AJ38" s="15" t="str">
        <f>IF('Sales Mix'!$B38="","",'Sales Mix'!$B38*'Intermediate Work'!AJ$37*'Seasonality Impact'!AK38)</f>
        <v/>
      </c>
      <c r="AK38" s="15" t="str">
        <f>IF('Sales Mix'!$B38="","",'Sales Mix'!$B38*'Intermediate Work'!AK$37*'Seasonality Impact'!AL38)</f>
        <v/>
      </c>
    </row>
    <row r="39" spans="1:37" x14ac:dyDescent="0.25">
      <c r="A39" t="str">
        <f>IF('Sales Mix'!A39="","",'Sales Mix'!A39)</f>
        <v/>
      </c>
      <c r="B39" s="15" t="str">
        <f>IF('Sales Mix'!$B39="","",'Sales Mix'!$B39*'Intermediate Work'!B$37*'Seasonality Impact'!C39)</f>
        <v/>
      </c>
      <c r="C39" s="15" t="str">
        <f>IF('Sales Mix'!$B39="","",'Sales Mix'!$B39*'Intermediate Work'!C$37*'Seasonality Impact'!D39)</f>
        <v/>
      </c>
      <c r="D39" s="15" t="str">
        <f>IF('Sales Mix'!$B39="","",'Sales Mix'!$B39*'Intermediate Work'!D$37*'Seasonality Impact'!E39)</f>
        <v/>
      </c>
      <c r="E39" s="15" t="str">
        <f>IF('Sales Mix'!$B39="","",'Sales Mix'!$B39*'Intermediate Work'!E$37*'Seasonality Impact'!F39)</f>
        <v/>
      </c>
      <c r="F39" s="15" t="str">
        <f>IF('Sales Mix'!$B39="","",'Sales Mix'!$B39*'Intermediate Work'!F$37*'Seasonality Impact'!G39)</f>
        <v/>
      </c>
      <c r="G39" s="15" t="str">
        <f>IF('Sales Mix'!$B39="","",'Sales Mix'!$B39*'Intermediate Work'!G$37*'Seasonality Impact'!H39)</f>
        <v/>
      </c>
      <c r="H39" s="15" t="str">
        <f>IF('Sales Mix'!$B39="","",'Sales Mix'!$B39*'Intermediate Work'!H$37*'Seasonality Impact'!I39)</f>
        <v/>
      </c>
      <c r="I39" s="15" t="str">
        <f>IF('Sales Mix'!$B39="","",'Sales Mix'!$B39*'Intermediate Work'!I$37*'Seasonality Impact'!J39)</f>
        <v/>
      </c>
      <c r="J39" s="15" t="str">
        <f>IF('Sales Mix'!$B39="","",'Sales Mix'!$B39*'Intermediate Work'!J$37*'Seasonality Impact'!K39)</f>
        <v/>
      </c>
      <c r="K39" s="15" t="str">
        <f>IF('Sales Mix'!$B39="","",'Sales Mix'!$B39*'Intermediate Work'!K$37*'Seasonality Impact'!L39)</f>
        <v/>
      </c>
      <c r="L39" s="15" t="str">
        <f>IF('Sales Mix'!$B39="","",'Sales Mix'!$B39*'Intermediate Work'!L$37*'Seasonality Impact'!M39)</f>
        <v/>
      </c>
      <c r="M39" s="15" t="str">
        <f>IF('Sales Mix'!$B39="","",'Sales Mix'!$B39*'Intermediate Work'!M$37*'Seasonality Impact'!N39)</f>
        <v/>
      </c>
      <c r="N39" s="15" t="str">
        <f>IF('Sales Mix'!$B39="","",'Sales Mix'!$B39*'Intermediate Work'!N$37*'Seasonality Impact'!O39)</f>
        <v/>
      </c>
      <c r="O39" s="15" t="str">
        <f>IF('Sales Mix'!$B39="","",'Sales Mix'!$B39*'Intermediate Work'!O$37*'Seasonality Impact'!P39)</f>
        <v/>
      </c>
      <c r="P39" s="15" t="str">
        <f>IF('Sales Mix'!$B39="","",'Sales Mix'!$B39*'Intermediate Work'!P$37*'Seasonality Impact'!Q39)</f>
        <v/>
      </c>
      <c r="Q39" s="15" t="str">
        <f>IF('Sales Mix'!$B39="","",'Sales Mix'!$B39*'Intermediate Work'!Q$37*'Seasonality Impact'!R39)</f>
        <v/>
      </c>
      <c r="R39" s="15" t="str">
        <f>IF('Sales Mix'!$B39="","",'Sales Mix'!$B39*'Intermediate Work'!R$37*'Seasonality Impact'!S39)</f>
        <v/>
      </c>
      <c r="S39" s="15" t="str">
        <f>IF('Sales Mix'!$B39="","",'Sales Mix'!$B39*'Intermediate Work'!S$37*'Seasonality Impact'!T39)</f>
        <v/>
      </c>
      <c r="T39" s="15" t="str">
        <f>IF('Sales Mix'!$B39="","",'Sales Mix'!$B39*'Intermediate Work'!T$37*'Seasonality Impact'!U39)</f>
        <v/>
      </c>
      <c r="U39" s="15" t="str">
        <f>IF('Sales Mix'!$B39="","",'Sales Mix'!$B39*'Intermediate Work'!U$37*'Seasonality Impact'!V39)</f>
        <v/>
      </c>
      <c r="V39" s="15" t="str">
        <f>IF('Sales Mix'!$B39="","",'Sales Mix'!$B39*'Intermediate Work'!V$37*'Seasonality Impact'!W39)</f>
        <v/>
      </c>
      <c r="W39" s="15" t="str">
        <f>IF('Sales Mix'!$B39="","",'Sales Mix'!$B39*'Intermediate Work'!W$37*'Seasonality Impact'!X39)</f>
        <v/>
      </c>
      <c r="X39" s="15" t="str">
        <f>IF('Sales Mix'!$B39="","",'Sales Mix'!$B39*'Intermediate Work'!X$37*'Seasonality Impact'!Y39)</f>
        <v/>
      </c>
      <c r="Y39" s="15" t="str">
        <f>IF('Sales Mix'!$B39="","",'Sales Mix'!$B39*'Intermediate Work'!Y$37*'Seasonality Impact'!Z39)</f>
        <v/>
      </c>
      <c r="Z39" s="15" t="str">
        <f>IF('Sales Mix'!$B39="","",'Sales Mix'!$B39*'Intermediate Work'!Z$37*'Seasonality Impact'!AA39)</f>
        <v/>
      </c>
      <c r="AA39" s="15" t="str">
        <f>IF('Sales Mix'!$B39="","",'Sales Mix'!$B39*'Intermediate Work'!AA$37*'Seasonality Impact'!AB39)</f>
        <v/>
      </c>
      <c r="AB39" s="15" t="str">
        <f>IF('Sales Mix'!$B39="","",'Sales Mix'!$B39*'Intermediate Work'!AB$37*'Seasonality Impact'!AC39)</f>
        <v/>
      </c>
      <c r="AC39" s="15" t="str">
        <f>IF('Sales Mix'!$B39="","",'Sales Mix'!$B39*'Intermediate Work'!AC$37*'Seasonality Impact'!AD39)</f>
        <v/>
      </c>
      <c r="AD39" s="15" t="str">
        <f>IF('Sales Mix'!$B39="","",'Sales Mix'!$B39*'Intermediate Work'!AD$37*'Seasonality Impact'!AE39)</f>
        <v/>
      </c>
      <c r="AE39" s="15" t="str">
        <f>IF('Sales Mix'!$B39="","",'Sales Mix'!$B39*'Intermediate Work'!AE$37*'Seasonality Impact'!AF39)</f>
        <v/>
      </c>
      <c r="AF39" s="15" t="str">
        <f>IF('Sales Mix'!$B39="","",'Sales Mix'!$B39*'Intermediate Work'!AF$37*'Seasonality Impact'!AG39)</f>
        <v/>
      </c>
      <c r="AG39" s="15" t="str">
        <f>IF('Sales Mix'!$B39="","",'Sales Mix'!$B39*'Intermediate Work'!AG$37*'Seasonality Impact'!AH39)</f>
        <v/>
      </c>
      <c r="AH39" s="15" t="str">
        <f>IF('Sales Mix'!$B39="","",'Sales Mix'!$B39*'Intermediate Work'!AH$37*'Seasonality Impact'!AI39)</f>
        <v/>
      </c>
      <c r="AI39" s="15" t="str">
        <f>IF('Sales Mix'!$B39="","",'Sales Mix'!$B39*'Intermediate Work'!AI$37*'Seasonality Impact'!AJ39)</f>
        <v/>
      </c>
      <c r="AJ39" s="15" t="str">
        <f>IF('Sales Mix'!$B39="","",'Sales Mix'!$B39*'Intermediate Work'!AJ$37*'Seasonality Impact'!AK39)</f>
        <v/>
      </c>
      <c r="AK39" s="15" t="str">
        <f>IF('Sales Mix'!$B39="","",'Sales Mix'!$B39*'Intermediate Work'!AK$37*'Seasonality Impact'!AL39)</f>
        <v/>
      </c>
    </row>
    <row r="40" spans="1:37" x14ac:dyDescent="0.25">
      <c r="A40" t="str">
        <f>IF('Sales Mix'!A40="","",'Sales Mix'!A40)</f>
        <v/>
      </c>
      <c r="B40" s="15" t="str">
        <f>IF('Sales Mix'!$B40="","",'Sales Mix'!$B40*'Intermediate Work'!B$37*'Seasonality Impact'!C40)</f>
        <v/>
      </c>
      <c r="C40" s="15" t="str">
        <f>IF('Sales Mix'!$B40="","",'Sales Mix'!$B40*'Intermediate Work'!C$37*'Seasonality Impact'!D40)</f>
        <v/>
      </c>
      <c r="D40" s="15" t="str">
        <f>IF('Sales Mix'!$B40="","",'Sales Mix'!$B40*'Intermediate Work'!D$37*'Seasonality Impact'!E40)</f>
        <v/>
      </c>
      <c r="E40" s="15" t="str">
        <f>IF('Sales Mix'!$B40="","",'Sales Mix'!$B40*'Intermediate Work'!E$37*'Seasonality Impact'!F40)</f>
        <v/>
      </c>
      <c r="F40" s="15" t="str">
        <f>IF('Sales Mix'!$B40="","",'Sales Mix'!$B40*'Intermediate Work'!F$37*'Seasonality Impact'!G40)</f>
        <v/>
      </c>
      <c r="G40" s="15" t="str">
        <f>IF('Sales Mix'!$B40="","",'Sales Mix'!$B40*'Intermediate Work'!G$37*'Seasonality Impact'!H40)</f>
        <v/>
      </c>
      <c r="H40" s="15" t="str">
        <f>IF('Sales Mix'!$B40="","",'Sales Mix'!$B40*'Intermediate Work'!H$37*'Seasonality Impact'!I40)</f>
        <v/>
      </c>
      <c r="I40" s="15" t="str">
        <f>IF('Sales Mix'!$B40="","",'Sales Mix'!$B40*'Intermediate Work'!I$37*'Seasonality Impact'!J40)</f>
        <v/>
      </c>
      <c r="J40" s="15" t="str">
        <f>IF('Sales Mix'!$B40="","",'Sales Mix'!$B40*'Intermediate Work'!J$37*'Seasonality Impact'!K40)</f>
        <v/>
      </c>
      <c r="K40" s="15" t="str">
        <f>IF('Sales Mix'!$B40="","",'Sales Mix'!$B40*'Intermediate Work'!K$37*'Seasonality Impact'!L40)</f>
        <v/>
      </c>
      <c r="L40" s="15" t="str">
        <f>IF('Sales Mix'!$B40="","",'Sales Mix'!$B40*'Intermediate Work'!L$37*'Seasonality Impact'!M40)</f>
        <v/>
      </c>
      <c r="M40" s="15" t="str">
        <f>IF('Sales Mix'!$B40="","",'Sales Mix'!$B40*'Intermediate Work'!M$37*'Seasonality Impact'!N40)</f>
        <v/>
      </c>
      <c r="N40" s="15" t="str">
        <f>IF('Sales Mix'!$B40="","",'Sales Mix'!$B40*'Intermediate Work'!N$37*'Seasonality Impact'!O40)</f>
        <v/>
      </c>
      <c r="O40" s="15" t="str">
        <f>IF('Sales Mix'!$B40="","",'Sales Mix'!$B40*'Intermediate Work'!O$37*'Seasonality Impact'!P40)</f>
        <v/>
      </c>
      <c r="P40" s="15" t="str">
        <f>IF('Sales Mix'!$B40="","",'Sales Mix'!$B40*'Intermediate Work'!P$37*'Seasonality Impact'!Q40)</f>
        <v/>
      </c>
      <c r="Q40" s="15" t="str">
        <f>IF('Sales Mix'!$B40="","",'Sales Mix'!$B40*'Intermediate Work'!Q$37*'Seasonality Impact'!R40)</f>
        <v/>
      </c>
      <c r="R40" s="15" t="str">
        <f>IF('Sales Mix'!$B40="","",'Sales Mix'!$B40*'Intermediate Work'!R$37*'Seasonality Impact'!S40)</f>
        <v/>
      </c>
      <c r="S40" s="15" t="str">
        <f>IF('Sales Mix'!$B40="","",'Sales Mix'!$B40*'Intermediate Work'!S$37*'Seasonality Impact'!T40)</f>
        <v/>
      </c>
      <c r="T40" s="15" t="str">
        <f>IF('Sales Mix'!$B40="","",'Sales Mix'!$B40*'Intermediate Work'!T$37*'Seasonality Impact'!U40)</f>
        <v/>
      </c>
      <c r="U40" s="15" t="str">
        <f>IF('Sales Mix'!$B40="","",'Sales Mix'!$B40*'Intermediate Work'!U$37*'Seasonality Impact'!V40)</f>
        <v/>
      </c>
      <c r="V40" s="15" t="str">
        <f>IF('Sales Mix'!$B40="","",'Sales Mix'!$B40*'Intermediate Work'!V$37*'Seasonality Impact'!W40)</f>
        <v/>
      </c>
      <c r="W40" s="15" t="str">
        <f>IF('Sales Mix'!$B40="","",'Sales Mix'!$B40*'Intermediate Work'!W$37*'Seasonality Impact'!X40)</f>
        <v/>
      </c>
      <c r="X40" s="15" t="str">
        <f>IF('Sales Mix'!$B40="","",'Sales Mix'!$B40*'Intermediate Work'!X$37*'Seasonality Impact'!Y40)</f>
        <v/>
      </c>
      <c r="Y40" s="15" t="str">
        <f>IF('Sales Mix'!$B40="","",'Sales Mix'!$B40*'Intermediate Work'!Y$37*'Seasonality Impact'!Z40)</f>
        <v/>
      </c>
      <c r="Z40" s="15" t="str">
        <f>IF('Sales Mix'!$B40="","",'Sales Mix'!$B40*'Intermediate Work'!Z$37*'Seasonality Impact'!AA40)</f>
        <v/>
      </c>
      <c r="AA40" s="15" t="str">
        <f>IF('Sales Mix'!$B40="","",'Sales Mix'!$B40*'Intermediate Work'!AA$37*'Seasonality Impact'!AB40)</f>
        <v/>
      </c>
      <c r="AB40" s="15" t="str">
        <f>IF('Sales Mix'!$B40="","",'Sales Mix'!$B40*'Intermediate Work'!AB$37*'Seasonality Impact'!AC40)</f>
        <v/>
      </c>
      <c r="AC40" s="15" t="str">
        <f>IF('Sales Mix'!$B40="","",'Sales Mix'!$B40*'Intermediate Work'!AC$37*'Seasonality Impact'!AD40)</f>
        <v/>
      </c>
      <c r="AD40" s="15" t="str">
        <f>IF('Sales Mix'!$B40="","",'Sales Mix'!$B40*'Intermediate Work'!AD$37*'Seasonality Impact'!AE40)</f>
        <v/>
      </c>
      <c r="AE40" s="15" t="str">
        <f>IF('Sales Mix'!$B40="","",'Sales Mix'!$B40*'Intermediate Work'!AE$37*'Seasonality Impact'!AF40)</f>
        <v/>
      </c>
      <c r="AF40" s="15" t="str">
        <f>IF('Sales Mix'!$B40="","",'Sales Mix'!$B40*'Intermediate Work'!AF$37*'Seasonality Impact'!AG40)</f>
        <v/>
      </c>
      <c r="AG40" s="15" t="str">
        <f>IF('Sales Mix'!$B40="","",'Sales Mix'!$B40*'Intermediate Work'!AG$37*'Seasonality Impact'!AH40)</f>
        <v/>
      </c>
      <c r="AH40" s="15" t="str">
        <f>IF('Sales Mix'!$B40="","",'Sales Mix'!$B40*'Intermediate Work'!AH$37*'Seasonality Impact'!AI40)</f>
        <v/>
      </c>
      <c r="AI40" s="15" t="str">
        <f>IF('Sales Mix'!$B40="","",'Sales Mix'!$B40*'Intermediate Work'!AI$37*'Seasonality Impact'!AJ40)</f>
        <v/>
      </c>
      <c r="AJ40" s="15" t="str">
        <f>IF('Sales Mix'!$B40="","",'Sales Mix'!$B40*'Intermediate Work'!AJ$37*'Seasonality Impact'!AK40)</f>
        <v/>
      </c>
      <c r="AK40" s="15" t="str">
        <f>IF('Sales Mix'!$B40="","",'Sales Mix'!$B40*'Intermediate Work'!AK$37*'Seasonality Impact'!AL40)</f>
        <v/>
      </c>
    </row>
    <row r="41" spans="1:37" x14ac:dyDescent="0.25">
      <c r="A41" t="str">
        <f>IF('Sales Mix'!A41="","",'Sales Mix'!A41)</f>
        <v/>
      </c>
      <c r="B41" s="15" t="str">
        <f>IF('Sales Mix'!$B41="","",'Sales Mix'!$B41*'Intermediate Work'!B$37*'Seasonality Impact'!C41)</f>
        <v/>
      </c>
      <c r="C41" s="15" t="str">
        <f>IF('Sales Mix'!$B41="","",'Sales Mix'!$B41*'Intermediate Work'!C$37*'Seasonality Impact'!D41)</f>
        <v/>
      </c>
      <c r="D41" s="15" t="str">
        <f>IF('Sales Mix'!$B41="","",'Sales Mix'!$B41*'Intermediate Work'!D$37*'Seasonality Impact'!E41)</f>
        <v/>
      </c>
      <c r="E41" s="15" t="str">
        <f>IF('Sales Mix'!$B41="","",'Sales Mix'!$B41*'Intermediate Work'!E$37*'Seasonality Impact'!F41)</f>
        <v/>
      </c>
      <c r="F41" s="15" t="str">
        <f>IF('Sales Mix'!$B41="","",'Sales Mix'!$B41*'Intermediate Work'!F$37*'Seasonality Impact'!G41)</f>
        <v/>
      </c>
      <c r="G41" s="15" t="str">
        <f>IF('Sales Mix'!$B41="","",'Sales Mix'!$B41*'Intermediate Work'!G$37*'Seasonality Impact'!H41)</f>
        <v/>
      </c>
      <c r="H41" s="15" t="str">
        <f>IF('Sales Mix'!$B41="","",'Sales Mix'!$B41*'Intermediate Work'!H$37*'Seasonality Impact'!I41)</f>
        <v/>
      </c>
      <c r="I41" s="15" t="str">
        <f>IF('Sales Mix'!$B41="","",'Sales Mix'!$B41*'Intermediate Work'!I$37*'Seasonality Impact'!J41)</f>
        <v/>
      </c>
      <c r="J41" s="15" t="str">
        <f>IF('Sales Mix'!$B41="","",'Sales Mix'!$B41*'Intermediate Work'!J$37*'Seasonality Impact'!K41)</f>
        <v/>
      </c>
      <c r="K41" s="15" t="str">
        <f>IF('Sales Mix'!$B41="","",'Sales Mix'!$B41*'Intermediate Work'!K$37*'Seasonality Impact'!L41)</f>
        <v/>
      </c>
      <c r="L41" s="15" t="str">
        <f>IF('Sales Mix'!$B41="","",'Sales Mix'!$B41*'Intermediate Work'!L$37*'Seasonality Impact'!M41)</f>
        <v/>
      </c>
      <c r="M41" s="15" t="str">
        <f>IF('Sales Mix'!$B41="","",'Sales Mix'!$B41*'Intermediate Work'!M$37*'Seasonality Impact'!N41)</f>
        <v/>
      </c>
      <c r="N41" s="15" t="str">
        <f>IF('Sales Mix'!$B41="","",'Sales Mix'!$B41*'Intermediate Work'!N$37*'Seasonality Impact'!O41)</f>
        <v/>
      </c>
      <c r="O41" s="15" t="str">
        <f>IF('Sales Mix'!$B41="","",'Sales Mix'!$B41*'Intermediate Work'!O$37*'Seasonality Impact'!P41)</f>
        <v/>
      </c>
      <c r="P41" s="15" t="str">
        <f>IF('Sales Mix'!$B41="","",'Sales Mix'!$B41*'Intermediate Work'!P$37*'Seasonality Impact'!Q41)</f>
        <v/>
      </c>
      <c r="Q41" s="15" t="str">
        <f>IF('Sales Mix'!$B41="","",'Sales Mix'!$B41*'Intermediate Work'!Q$37*'Seasonality Impact'!R41)</f>
        <v/>
      </c>
      <c r="R41" s="15" t="str">
        <f>IF('Sales Mix'!$B41="","",'Sales Mix'!$B41*'Intermediate Work'!R$37*'Seasonality Impact'!S41)</f>
        <v/>
      </c>
      <c r="S41" s="15" t="str">
        <f>IF('Sales Mix'!$B41="","",'Sales Mix'!$B41*'Intermediate Work'!S$37*'Seasonality Impact'!T41)</f>
        <v/>
      </c>
      <c r="T41" s="15" t="str">
        <f>IF('Sales Mix'!$B41="","",'Sales Mix'!$B41*'Intermediate Work'!T$37*'Seasonality Impact'!U41)</f>
        <v/>
      </c>
      <c r="U41" s="15" t="str">
        <f>IF('Sales Mix'!$B41="","",'Sales Mix'!$B41*'Intermediate Work'!U$37*'Seasonality Impact'!V41)</f>
        <v/>
      </c>
      <c r="V41" s="15" t="str">
        <f>IF('Sales Mix'!$B41="","",'Sales Mix'!$B41*'Intermediate Work'!V$37*'Seasonality Impact'!W41)</f>
        <v/>
      </c>
      <c r="W41" s="15" t="str">
        <f>IF('Sales Mix'!$B41="","",'Sales Mix'!$B41*'Intermediate Work'!W$37*'Seasonality Impact'!X41)</f>
        <v/>
      </c>
      <c r="X41" s="15" t="str">
        <f>IF('Sales Mix'!$B41="","",'Sales Mix'!$B41*'Intermediate Work'!X$37*'Seasonality Impact'!Y41)</f>
        <v/>
      </c>
      <c r="Y41" s="15" t="str">
        <f>IF('Sales Mix'!$B41="","",'Sales Mix'!$B41*'Intermediate Work'!Y$37*'Seasonality Impact'!Z41)</f>
        <v/>
      </c>
      <c r="Z41" s="15" t="str">
        <f>IF('Sales Mix'!$B41="","",'Sales Mix'!$B41*'Intermediate Work'!Z$37*'Seasonality Impact'!AA41)</f>
        <v/>
      </c>
      <c r="AA41" s="15" t="str">
        <f>IF('Sales Mix'!$B41="","",'Sales Mix'!$B41*'Intermediate Work'!AA$37*'Seasonality Impact'!AB41)</f>
        <v/>
      </c>
      <c r="AB41" s="15" t="str">
        <f>IF('Sales Mix'!$B41="","",'Sales Mix'!$B41*'Intermediate Work'!AB$37*'Seasonality Impact'!AC41)</f>
        <v/>
      </c>
      <c r="AC41" s="15" t="str">
        <f>IF('Sales Mix'!$B41="","",'Sales Mix'!$B41*'Intermediate Work'!AC$37*'Seasonality Impact'!AD41)</f>
        <v/>
      </c>
      <c r="AD41" s="15" t="str">
        <f>IF('Sales Mix'!$B41="","",'Sales Mix'!$B41*'Intermediate Work'!AD$37*'Seasonality Impact'!AE41)</f>
        <v/>
      </c>
      <c r="AE41" s="15" t="str">
        <f>IF('Sales Mix'!$B41="","",'Sales Mix'!$B41*'Intermediate Work'!AE$37*'Seasonality Impact'!AF41)</f>
        <v/>
      </c>
      <c r="AF41" s="15" t="str">
        <f>IF('Sales Mix'!$B41="","",'Sales Mix'!$B41*'Intermediate Work'!AF$37*'Seasonality Impact'!AG41)</f>
        <v/>
      </c>
      <c r="AG41" s="15" t="str">
        <f>IF('Sales Mix'!$B41="","",'Sales Mix'!$B41*'Intermediate Work'!AG$37*'Seasonality Impact'!AH41)</f>
        <v/>
      </c>
      <c r="AH41" s="15" t="str">
        <f>IF('Sales Mix'!$B41="","",'Sales Mix'!$B41*'Intermediate Work'!AH$37*'Seasonality Impact'!AI41)</f>
        <v/>
      </c>
      <c r="AI41" s="15" t="str">
        <f>IF('Sales Mix'!$B41="","",'Sales Mix'!$B41*'Intermediate Work'!AI$37*'Seasonality Impact'!AJ41)</f>
        <v/>
      </c>
      <c r="AJ41" s="15" t="str">
        <f>IF('Sales Mix'!$B41="","",'Sales Mix'!$B41*'Intermediate Work'!AJ$37*'Seasonality Impact'!AK41)</f>
        <v/>
      </c>
      <c r="AK41" s="15" t="str">
        <f>IF('Sales Mix'!$B41="","",'Sales Mix'!$B41*'Intermediate Work'!AK$37*'Seasonality Impact'!AL41)</f>
        <v/>
      </c>
    </row>
    <row r="42" spans="1:37" x14ac:dyDescent="0.25">
      <c r="A42" t="str">
        <f>IF('Sales Mix'!A42="","",'Sales Mix'!A42)</f>
        <v/>
      </c>
      <c r="B42" s="15" t="str">
        <f>IF('Sales Mix'!$B42="","",'Sales Mix'!$B42*'Intermediate Work'!B$37*'Seasonality Impact'!C42)</f>
        <v/>
      </c>
      <c r="C42" s="15" t="str">
        <f>IF('Sales Mix'!$B42="","",'Sales Mix'!$B42*'Intermediate Work'!C$37*'Seasonality Impact'!D42)</f>
        <v/>
      </c>
      <c r="D42" s="15" t="str">
        <f>IF('Sales Mix'!$B42="","",'Sales Mix'!$B42*'Intermediate Work'!D$37*'Seasonality Impact'!E42)</f>
        <v/>
      </c>
      <c r="E42" s="15" t="str">
        <f>IF('Sales Mix'!$B42="","",'Sales Mix'!$B42*'Intermediate Work'!E$37*'Seasonality Impact'!F42)</f>
        <v/>
      </c>
      <c r="F42" s="15" t="str">
        <f>IF('Sales Mix'!$B42="","",'Sales Mix'!$B42*'Intermediate Work'!F$37*'Seasonality Impact'!G42)</f>
        <v/>
      </c>
      <c r="G42" s="15" t="str">
        <f>IF('Sales Mix'!$B42="","",'Sales Mix'!$B42*'Intermediate Work'!G$37*'Seasonality Impact'!H42)</f>
        <v/>
      </c>
      <c r="H42" s="15" t="str">
        <f>IF('Sales Mix'!$B42="","",'Sales Mix'!$B42*'Intermediate Work'!H$37*'Seasonality Impact'!I42)</f>
        <v/>
      </c>
      <c r="I42" s="15" t="str">
        <f>IF('Sales Mix'!$B42="","",'Sales Mix'!$B42*'Intermediate Work'!I$37*'Seasonality Impact'!J42)</f>
        <v/>
      </c>
      <c r="J42" s="15" t="str">
        <f>IF('Sales Mix'!$B42="","",'Sales Mix'!$B42*'Intermediate Work'!J$37*'Seasonality Impact'!K42)</f>
        <v/>
      </c>
      <c r="K42" s="15" t="str">
        <f>IF('Sales Mix'!$B42="","",'Sales Mix'!$B42*'Intermediate Work'!K$37*'Seasonality Impact'!L42)</f>
        <v/>
      </c>
      <c r="L42" s="15" t="str">
        <f>IF('Sales Mix'!$B42="","",'Sales Mix'!$B42*'Intermediate Work'!L$37*'Seasonality Impact'!M42)</f>
        <v/>
      </c>
      <c r="M42" s="15" t="str">
        <f>IF('Sales Mix'!$B42="","",'Sales Mix'!$B42*'Intermediate Work'!M$37*'Seasonality Impact'!N42)</f>
        <v/>
      </c>
      <c r="N42" s="15" t="str">
        <f>IF('Sales Mix'!$B42="","",'Sales Mix'!$B42*'Intermediate Work'!N$37*'Seasonality Impact'!O42)</f>
        <v/>
      </c>
      <c r="O42" s="15" t="str">
        <f>IF('Sales Mix'!$B42="","",'Sales Mix'!$B42*'Intermediate Work'!O$37*'Seasonality Impact'!P42)</f>
        <v/>
      </c>
      <c r="P42" s="15" t="str">
        <f>IF('Sales Mix'!$B42="","",'Sales Mix'!$B42*'Intermediate Work'!P$37*'Seasonality Impact'!Q42)</f>
        <v/>
      </c>
      <c r="Q42" s="15" t="str">
        <f>IF('Sales Mix'!$B42="","",'Sales Mix'!$B42*'Intermediate Work'!Q$37*'Seasonality Impact'!R42)</f>
        <v/>
      </c>
      <c r="R42" s="15" t="str">
        <f>IF('Sales Mix'!$B42="","",'Sales Mix'!$B42*'Intermediate Work'!R$37*'Seasonality Impact'!S42)</f>
        <v/>
      </c>
      <c r="S42" s="15" t="str">
        <f>IF('Sales Mix'!$B42="","",'Sales Mix'!$B42*'Intermediate Work'!S$37*'Seasonality Impact'!T42)</f>
        <v/>
      </c>
      <c r="T42" s="15" t="str">
        <f>IF('Sales Mix'!$B42="","",'Sales Mix'!$B42*'Intermediate Work'!T$37*'Seasonality Impact'!U42)</f>
        <v/>
      </c>
      <c r="U42" s="15" t="str">
        <f>IF('Sales Mix'!$B42="","",'Sales Mix'!$B42*'Intermediate Work'!U$37*'Seasonality Impact'!V42)</f>
        <v/>
      </c>
      <c r="V42" s="15" t="str">
        <f>IF('Sales Mix'!$B42="","",'Sales Mix'!$B42*'Intermediate Work'!V$37*'Seasonality Impact'!W42)</f>
        <v/>
      </c>
      <c r="W42" s="15" t="str">
        <f>IF('Sales Mix'!$B42="","",'Sales Mix'!$B42*'Intermediate Work'!W$37*'Seasonality Impact'!X42)</f>
        <v/>
      </c>
      <c r="X42" s="15" t="str">
        <f>IF('Sales Mix'!$B42="","",'Sales Mix'!$B42*'Intermediate Work'!X$37*'Seasonality Impact'!Y42)</f>
        <v/>
      </c>
      <c r="Y42" s="15" t="str">
        <f>IF('Sales Mix'!$B42="","",'Sales Mix'!$B42*'Intermediate Work'!Y$37*'Seasonality Impact'!Z42)</f>
        <v/>
      </c>
      <c r="Z42" s="15" t="str">
        <f>IF('Sales Mix'!$B42="","",'Sales Mix'!$B42*'Intermediate Work'!Z$37*'Seasonality Impact'!AA42)</f>
        <v/>
      </c>
      <c r="AA42" s="15" t="str">
        <f>IF('Sales Mix'!$B42="","",'Sales Mix'!$B42*'Intermediate Work'!AA$37*'Seasonality Impact'!AB42)</f>
        <v/>
      </c>
      <c r="AB42" s="15" t="str">
        <f>IF('Sales Mix'!$B42="","",'Sales Mix'!$B42*'Intermediate Work'!AB$37*'Seasonality Impact'!AC42)</f>
        <v/>
      </c>
      <c r="AC42" s="15" t="str">
        <f>IF('Sales Mix'!$B42="","",'Sales Mix'!$B42*'Intermediate Work'!AC$37*'Seasonality Impact'!AD42)</f>
        <v/>
      </c>
      <c r="AD42" s="15" t="str">
        <f>IF('Sales Mix'!$B42="","",'Sales Mix'!$B42*'Intermediate Work'!AD$37*'Seasonality Impact'!AE42)</f>
        <v/>
      </c>
      <c r="AE42" s="15" t="str">
        <f>IF('Sales Mix'!$B42="","",'Sales Mix'!$B42*'Intermediate Work'!AE$37*'Seasonality Impact'!AF42)</f>
        <v/>
      </c>
      <c r="AF42" s="15" t="str">
        <f>IF('Sales Mix'!$B42="","",'Sales Mix'!$B42*'Intermediate Work'!AF$37*'Seasonality Impact'!AG42)</f>
        <v/>
      </c>
      <c r="AG42" s="15" t="str">
        <f>IF('Sales Mix'!$B42="","",'Sales Mix'!$B42*'Intermediate Work'!AG$37*'Seasonality Impact'!AH42)</f>
        <v/>
      </c>
      <c r="AH42" s="15" t="str">
        <f>IF('Sales Mix'!$B42="","",'Sales Mix'!$B42*'Intermediate Work'!AH$37*'Seasonality Impact'!AI42)</f>
        <v/>
      </c>
      <c r="AI42" s="15" t="str">
        <f>IF('Sales Mix'!$B42="","",'Sales Mix'!$B42*'Intermediate Work'!AI$37*'Seasonality Impact'!AJ42)</f>
        <v/>
      </c>
      <c r="AJ42" s="15" t="str">
        <f>IF('Sales Mix'!$B42="","",'Sales Mix'!$B42*'Intermediate Work'!AJ$37*'Seasonality Impact'!AK42)</f>
        <v/>
      </c>
      <c r="AK42" s="15" t="str">
        <f>IF('Sales Mix'!$B42="","",'Sales Mix'!$B42*'Intermediate Work'!AK$37*'Seasonality Impact'!AL42)</f>
        <v/>
      </c>
    </row>
    <row r="43" spans="1:37" x14ac:dyDescent="0.25">
      <c r="A43" t="str">
        <f>IF('Sales Mix'!A43="","",'Sales Mix'!A43)</f>
        <v/>
      </c>
      <c r="B43" s="15" t="str">
        <f>IF('Sales Mix'!$B43="","",'Sales Mix'!$B43*'Intermediate Work'!B$37*'Seasonality Impact'!C43)</f>
        <v/>
      </c>
      <c r="C43" s="15" t="str">
        <f>IF('Sales Mix'!$B43="","",'Sales Mix'!$B43*'Intermediate Work'!C$37*'Seasonality Impact'!D43)</f>
        <v/>
      </c>
      <c r="D43" s="15" t="str">
        <f>IF('Sales Mix'!$B43="","",'Sales Mix'!$B43*'Intermediate Work'!D$37*'Seasonality Impact'!E43)</f>
        <v/>
      </c>
      <c r="E43" s="15" t="str">
        <f>IF('Sales Mix'!$B43="","",'Sales Mix'!$B43*'Intermediate Work'!E$37*'Seasonality Impact'!F43)</f>
        <v/>
      </c>
      <c r="F43" s="15" t="str">
        <f>IF('Sales Mix'!$B43="","",'Sales Mix'!$B43*'Intermediate Work'!F$37*'Seasonality Impact'!G43)</f>
        <v/>
      </c>
      <c r="G43" s="15" t="str">
        <f>IF('Sales Mix'!$B43="","",'Sales Mix'!$B43*'Intermediate Work'!G$37*'Seasonality Impact'!H43)</f>
        <v/>
      </c>
      <c r="H43" s="15" t="str">
        <f>IF('Sales Mix'!$B43="","",'Sales Mix'!$B43*'Intermediate Work'!H$37*'Seasonality Impact'!I43)</f>
        <v/>
      </c>
      <c r="I43" s="15" t="str">
        <f>IF('Sales Mix'!$B43="","",'Sales Mix'!$B43*'Intermediate Work'!I$37*'Seasonality Impact'!J43)</f>
        <v/>
      </c>
      <c r="J43" s="15" t="str">
        <f>IF('Sales Mix'!$B43="","",'Sales Mix'!$B43*'Intermediate Work'!J$37*'Seasonality Impact'!K43)</f>
        <v/>
      </c>
      <c r="K43" s="15" t="str">
        <f>IF('Sales Mix'!$B43="","",'Sales Mix'!$B43*'Intermediate Work'!K$37*'Seasonality Impact'!L43)</f>
        <v/>
      </c>
      <c r="L43" s="15" t="str">
        <f>IF('Sales Mix'!$B43="","",'Sales Mix'!$B43*'Intermediate Work'!L$37*'Seasonality Impact'!M43)</f>
        <v/>
      </c>
      <c r="M43" s="15" t="str">
        <f>IF('Sales Mix'!$B43="","",'Sales Mix'!$B43*'Intermediate Work'!M$37*'Seasonality Impact'!N43)</f>
        <v/>
      </c>
      <c r="N43" s="15" t="str">
        <f>IF('Sales Mix'!$B43="","",'Sales Mix'!$B43*'Intermediate Work'!N$37*'Seasonality Impact'!O43)</f>
        <v/>
      </c>
      <c r="O43" s="15" t="str">
        <f>IF('Sales Mix'!$B43="","",'Sales Mix'!$B43*'Intermediate Work'!O$37*'Seasonality Impact'!P43)</f>
        <v/>
      </c>
      <c r="P43" s="15" t="str">
        <f>IF('Sales Mix'!$B43="","",'Sales Mix'!$B43*'Intermediate Work'!P$37*'Seasonality Impact'!Q43)</f>
        <v/>
      </c>
      <c r="Q43" s="15" t="str">
        <f>IF('Sales Mix'!$B43="","",'Sales Mix'!$B43*'Intermediate Work'!Q$37*'Seasonality Impact'!R43)</f>
        <v/>
      </c>
      <c r="R43" s="15" t="str">
        <f>IF('Sales Mix'!$B43="","",'Sales Mix'!$B43*'Intermediate Work'!R$37*'Seasonality Impact'!S43)</f>
        <v/>
      </c>
      <c r="S43" s="15" t="str">
        <f>IF('Sales Mix'!$B43="","",'Sales Mix'!$B43*'Intermediate Work'!S$37*'Seasonality Impact'!T43)</f>
        <v/>
      </c>
      <c r="T43" s="15" t="str">
        <f>IF('Sales Mix'!$B43="","",'Sales Mix'!$B43*'Intermediate Work'!T$37*'Seasonality Impact'!U43)</f>
        <v/>
      </c>
      <c r="U43" s="15" t="str">
        <f>IF('Sales Mix'!$B43="","",'Sales Mix'!$B43*'Intermediate Work'!U$37*'Seasonality Impact'!V43)</f>
        <v/>
      </c>
      <c r="V43" s="15" t="str">
        <f>IF('Sales Mix'!$B43="","",'Sales Mix'!$B43*'Intermediate Work'!V$37*'Seasonality Impact'!W43)</f>
        <v/>
      </c>
      <c r="W43" s="15" t="str">
        <f>IF('Sales Mix'!$B43="","",'Sales Mix'!$B43*'Intermediate Work'!W$37*'Seasonality Impact'!X43)</f>
        <v/>
      </c>
      <c r="X43" s="15" t="str">
        <f>IF('Sales Mix'!$B43="","",'Sales Mix'!$B43*'Intermediate Work'!X$37*'Seasonality Impact'!Y43)</f>
        <v/>
      </c>
      <c r="Y43" s="15" t="str">
        <f>IF('Sales Mix'!$B43="","",'Sales Mix'!$B43*'Intermediate Work'!Y$37*'Seasonality Impact'!Z43)</f>
        <v/>
      </c>
      <c r="Z43" s="15" t="str">
        <f>IF('Sales Mix'!$B43="","",'Sales Mix'!$B43*'Intermediate Work'!Z$37*'Seasonality Impact'!AA43)</f>
        <v/>
      </c>
      <c r="AA43" s="15" t="str">
        <f>IF('Sales Mix'!$B43="","",'Sales Mix'!$B43*'Intermediate Work'!AA$37*'Seasonality Impact'!AB43)</f>
        <v/>
      </c>
      <c r="AB43" s="15" t="str">
        <f>IF('Sales Mix'!$B43="","",'Sales Mix'!$B43*'Intermediate Work'!AB$37*'Seasonality Impact'!AC43)</f>
        <v/>
      </c>
      <c r="AC43" s="15" t="str">
        <f>IF('Sales Mix'!$B43="","",'Sales Mix'!$B43*'Intermediate Work'!AC$37*'Seasonality Impact'!AD43)</f>
        <v/>
      </c>
      <c r="AD43" s="15" t="str">
        <f>IF('Sales Mix'!$B43="","",'Sales Mix'!$B43*'Intermediate Work'!AD$37*'Seasonality Impact'!AE43)</f>
        <v/>
      </c>
      <c r="AE43" s="15" t="str">
        <f>IF('Sales Mix'!$B43="","",'Sales Mix'!$B43*'Intermediate Work'!AE$37*'Seasonality Impact'!AF43)</f>
        <v/>
      </c>
      <c r="AF43" s="15" t="str">
        <f>IF('Sales Mix'!$B43="","",'Sales Mix'!$B43*'Intermediate Work'!AF$37*'Seasonality Impact'!AG43)</f>
        <v/>
      </c>
      <c r="AG43" s="15" t="str">
        <f>IF('Sales Mix'!$B43="","",'Sales Mix'!$B43*'Intermediate Work'!AG$37*'Seasonality Impact'!AH43)</f>
        <v/>
      </c>
      <c r="AH43" s="15" t="str">
        <f>IF('Sales Mix'!$B43="","",'Sales Mix'!$B43*'Intermediate Work'!AH$37*'Seasonality Impact'!AI43)</f>
        <v/>
      </c>
      <c r="AI43" s="15" t="str">
        <f>IF('Sales Mix'!$B43="","",'Sales Mix'!$B43*'Intermediate Work'!AI$37*'Seasonality Impact'!AJ43)</f>
        <v/>
      </c>
      <c r="AJ43" s="15" t="str">
        <f>IF('Sales Mix'!$B43="","",'Sales Mix'!$B43*'Intermediate Work'!AJ$37*'Seasonality Impact'!AK43)</f>
        <v/>
      </c>
      <c r="AK43" s="15" t="str">
        <f>IF('Sales Mix'!$B43="","",'Sales Mix'!$B43*'Intermediate Work'!AK$37*'Seasonality Impact'!AL43)</f>
        <v/>
      </c>
    </row>
    <row r="44" spans="1:37" x14ac:dyDescent="0.25">
      <c r="A44" t="str">
        <f>IF('Sales Mix'!A44="","",'Sales Mix'!A44)</f>
        <v/>
      </c>
      <c r="B44" s="15" t="str">
        <f>IF('Sales Mix'!$B44="","",'Sales Mix'!$B44*'Intermediate Work'!B$37*'Seasonality Impact'!C44)</f>
        <v/>
      </c>
      <c r="C44" s="15" t="str">
        <f>IF('Sales Mix'!$B44="","",'Sales Mix'!$B44*'Intermediate Work'!C$37*'Seasonality Impact'!D44)</f>
        <v/>
      </c>
      <c r="D44" s="15" t="str">
        <f>IF('Sales Mix'!$B44="","",'Sales Mix'!$B44*'Intermediate Work'!D$37*'Seasonality Impact'!E44)</f>
        <v/>
      </c>
      <c r="E44" s="15" t="str">
        <f>IF('Sales Mix'!$B44="","",'Sales Mix'!$B44*'Intermediate Work'!E$37*'Seasonality Impact'!F44)</f>
        <v/>
      </c>
      <c r="F44" s="15" t="str">
        <f>IF('Sales Mix'!$B44="","",'Sales Mix'!$B44*'Intermediate Work'!F$37*'Seasonality Impact'!G44)</f>
        <v/>
      </c>
      <c r="G44" s="15" t="str">
        <f>IF('Sales Mix'!$B44="","",'Sales Mix'!$B44*'Intermediate Work'!G$37*'Seasonality Impact'!H44)</f>
        <v/>
      </c>
      <c r="H44" s="15" t="str">
        <f>IF('Sales Mix'!$B44="","",'Sales Mix'!$B44*'Intermediate Work'!H$37*'Seasonality Impact'!I44)</f>
        <v/>
      </c>
      <c r="I44" s="15" t="str">
        <f>IF('Sales Mix'!$B44="","",'Sales Mix'!$B44*'Intermediate Work'!I$37*'Seasonality Impact'!J44)</f>
        <v/>
      </c>
      <c r="J44" s="15" t="str">
        <f>IF('Sales Mix'!$B44="","",'Sales Mix'!$B44*'Intermediate Work'!J$37*'Seasonality Impact'!K44)</f>
        <v/>
      </c>
      <c r="K44" s="15" t="str">
        <f>IF('Sales Mix'!$B44="","",'Sales Mix'!$B44*'Intermediate Work'!K$37*'Seasonality Impact'!L44)</f>
        <v/>
      </c>
      <c r="L44" s="15" t="str">
        <f>IF('Sales Mix'!$B44="","",'Sales Mix'!$B44*'Intermediate Work'!L$37*'Seasonality Impact'!M44)</f>
        <v/>
      </c>
      <c r="M44" s="15" t="str">
        <f>IF('Sales Mix'!$B44="","",'Sales Mix'!$B44*'Intermediate Work'!M$37*'Seasonality Impact'!N44)</f>
        <v/>
      </c>
      <c r="N44" s="15" t="str">
        <f>IF('Sales Mix'!$B44="","",'Sales Mix'!$B44*'Intermediate Work'!N$37*'Seasonality Impact'!O44)</f>
        <v/>
      </c>
      <c r="O44" s="15" t="str">
        <f>IF('Sales Mix'!$B44="","",'Sales Mix'!$B44*'Intermediate Work'!O$37*'Seasonality Impact'!P44)</f>
        <v/>
      </c>
      <c r="P44" s="15" t="str">
        <f>IF('Sales Mix'!$B44="","",'Sales Mix'!$B44*'Intermediate Work'!P$37*'Seasonality Impact'!Q44)</f>
        <v/>
      </c>
      <c r="Q44" s="15" t="str">
        <f>IF('Sales Mix'!$B44="","",'Sales Mix'!$B44*'Intermediate Work'!Q$37*'Seasonality Impact'!R44)</f>
        <v/>
      </c>
      <c r="R44" s="15" t="str">
        <f>IF('Sales Mix'!$B44="","",'Sales Mix'!$B44*'Intermediate Work'!R$37*'Seasonality Impact'!S44)</f>
        <v/>
      </c>
      <c r="S44" s="15" t="str">
        <f>IF('Sales Mix'!$B44="","",'Sales Mix'!$B44*'Intermediate Work'!S$37*'Seasonality Impact'!T44)</f>
        <v/>
      </c>
      <c r="T44" s="15" t="str">
        <f>IF('Sales Mix'!$B44="","",'Sales Mix'!$B44*'Intermediate Work'!T$37*'Seasonality Impact'!U44)</f>
        <v/>
      </c>
      <c r="U44" s="15" t="str">
        <f>IF('Sales Mix'!$B44="","",'Sales Mix'!$B44*'Intermediate Work'!U$37*'Seasonality Impact'!V44)</f>
        <v/>
      </c>
      <c r="V44" s="15" t="str">
        <f>IF('Sales Mix'!$B44="","",'Sales Mix'!$B44*'Intermediate Work'!V$37*'Seasonality Impact'!W44)</f>
        <v/>
      </c>
      <c r="W44" s="15" t="str">
        <f>IF('Sales Mix'!$B44="","",'Sales Mix'!$B44*'Intermediate Work'!W$37*'Seasonality Impact'!X44)</f>
        <v/>
      </c>
      <c r="X44" s="15" t="str">
        <f>IF('Sales Mix'!$B44="","",'Sales Mix'!$B44*'Intermediate Work'!X$37*'Seasonality Impact'!Y44)</f>
        <v/>
      </c>
      <c r="Y44" s="15" t="str">
        <f>IF('Sales Mix'!$B44="","",'Sales Mix'!$B44*'Intermediate Work'!Y$37*'Seasonality Impact'!Z44)</f>
        <v/>
      </c>
      <c r="Z44" s="15" t="str">
        <f>IF('Sales Mix'!$B44="","",'Sales Mix'!$B44*'Intermediate Work'!Z$37*'Seasonality Impact'!AA44)</f>
        <v/>
      </c>
      <c r="AA44" s="15" t="str">
        <f>IF('Sales Mix'!$B44="","",'Sales Mix'!$B44*'Intermediate Work'!AA$37*'Seasonality Impact'!AB44)</f>
        <v/>
      </c>
      <c r="AB44" s="15" t="str">
        <f>IF('Sales Mix'!$B44="","",'Sales Mix'!$B44*'Intermediate Work'!AB$37*'Seasonality Impact'!AC44)</f>
        <v/>
      </c>
      <c r="AC44" s="15" t="str">
        <f>IF('Sales Mix'!$B44="","",'Sales Mix'!$B44*'Intermediate Work'!AC$37*'Seasonality Impact'!AD44)</f>
        <v/>
      </c>
      <c r="AD44" s="15" t="str">
        <f>IF('Sales Mix'!$B44="","",'Sales Mix'!$B44*'Intermediate Work'!AD$37*'Seasonality Impact'!AE44)</f>
        <v/>
      </c>
      <c r="AE44" s="15" t="str">
        <f>IF('Sales Mix'!$B44="","",'Sales Mix'!$B44*'Intermediate Work'!AE$37*'Seasonality Impact'!AF44)</f>
        <v/>
      </c>
      <c r="AF44" s="15" t="str">
        <f>IF('Sales Mix'!$B44="","",'Sales Mix'!$B44*'Intermediate Work'!AF$37*'Seasonality Impact'!AG44)</f>
        <v/>
      </c>
      <c r="AG44" s="15" t="str">
        <f>IF('Sales Mix'!$B44="","",'Sales Mix'!$B44*'Intermediate Work'!AG$37*'Seasonality Impact'!AH44)</f>
        <v/>
      </c>
      <c r="AH44" s="15" t="str">
        <f>IF('Sales Mix'!$B44="","",'Sales Mix'!$B44*'Intermediate Work'!AH$37*'Seasonality Impact'!AI44)</f>
        <v/>
      </c>
      <c r="AI44" s="15" t="str">
        <f>IF('Sales Mix'!$B44="","",'Sales Mix'!$B44*'Intermediate Work'!AI$37*'Seasonality Impact'!AJ44)</f>
        <v/>
      </c>
      <c r="AJ44" s="15" t="str">
        <f>IF('Sales Mix'!$B44="","",'Sales Mix'!$B44*'Intermediate Work'!AJ$37*'Seasonality Impact'!AK44)</f>
        <v/>
      </c>
      <c r="AK44" s="15" t="str">
        <f>IF('Sales Mix'!$B44="","",'Sales Mix'!$B44*'Intermediate Work'!AK$37*'Seasonality Impact'!AL44)</f>
        <v/>
      </c>
    </row>
    <row r="45" spans="1:37" x14ac:dyDescent="0.25">
      <c r="A45" t="str">
        <f>IF('Sales Mix'!A45="","",'Sales Mix'!A45)</f>
        <v/>
      </c>
      <c r="B45" s="15" t="str">
        <f>IF('Sales Mix'!$B45="","",'Sales Mix'!$B45*'Intermediate Work'!B$37*'Seasonality Impact'!C45)</f>
        <v/>
      </c>
      <c r="C45" s="15" t="str">
        <f>IF('Sales Mix'!$B45="","",'Sales Mix'!$B45*'Intermediate Work'!C$37*'Seasonality Impact'!D45)</f>
        <v/>
      </c>
      <c r="D45" s="15" t="str">
        <f>IF('Sales Mix'!$B45="","",'Sales Mix'!$B45*'Intermediate Work'!D$37*'Seasonality Impact'!E45)</f>
        <v/>
      </c>
      <c r="E45" s="15" t="str">
        <f>IF('Sales Mix'!$B45="","",'Sales Mix'!$B45*'Intermediate Work'!E$37*'Seasonality Impact'!F45)</f>
        <v/>
      </c>
      <c r="F45" s="15" t="str">
        <f>IF('Sales Mix'!$B45="","",'Sales Mix'!$B45*'Intermediate Work'!F$37*'Seasonality Impact'!G45)</f>
        <v/>
      </c>
      <c r="G45" s="15" t="str">
        <f>IF('Sales Mix'!$B45="","",'Sales Mix'!$B45*'Intermediate Work'!G$37*'Seasonality Impact'!H45)</f>
        <v/>
      </c>
      <c r="H45" s="15" t="str">
        <f>IF('Sales Mix'!$B45="","",'Sales Mix'!$B45*'Intermediate Work'!H$37*'Seasonality Impact'!I45)</f>
        <v/>
      </c>
      <c r="I45" s="15" t="str">
        <f>IF('Sales Mix'!$B45="","",'Sales Mix'!$B45*'Intermediate Work'!I$37*'Seasonality Impact'!J45)</f>
        <v/>
      </c>
      <c r="J45" s="15" t="str">
        <f>IF('Sales Mix'!$B45="","",'Sales Mix'!$B45*'Intermediate Work'!J$37*'Seasonality Impact'!K45)</f>
        <v/>
      </c>
      <c r="K45" s="15" t="str">
        <f>IF('Sales Mix'!$B45="","",'Sales Mix'!$B45*'Intermediate Work'!K$37*'Seasonality Impact'!L45)</f>
        <v/>
      </c>
      <c r="L45" s="15" t="str">
        <f>IF('Sales Mix'!$B45="","",'Sales Mix'!$B45*'Intermediate Work'!L$37*'Seasonality Impact'!M45)</f>
        <v/>
      </c>
      <c r="M45" s="15" t="str">
        <f>IF('Sales Mix'!$B45="","",'Sales Mix'!$B45*'Intermediate Work'!M$37*'Seasonality Impact'!N45)</f>
        <v/>
      </c>
      <c r="N45" s="15" t="str">
        <f>IF('Sales Mix'!$B45="","",'Sales Mix'!$B45*'Intermediate Work'!N$37*'Seasonality Impact'!O45)</f>
        <v/>
      </c>
      <c r="O45" s="15" t="str">
        <f>IF('Sales Mix'!$B45="","",'Sales Mix'!$B45*'Intermediate Work'!O$37*'Seasonality Impact'!P45)</f>
        <v/>
      </c>
      <c r="P45" s="15" t="str">
        <f>IF('Sales Mix'!$B45="","",'Sales Mix'!$B45*'Intermediate Work'!P$37*'Seasonality Impact'!Q45)</f>
        <v/>
      </c>
      <c r="Q45" s="15" t="str">
        <f>IF('Sales Mix'!$B45="","",'Sales Mix'!$B45*'Intermediate Work'!Q$37*'Seasonality Impact'!R45)</f>
        <v/>
      </c>
      <c r="R45" s="15" t="str">
        <f>IF('Sales Mix'!$B45="","",'Sales Mix'!$B45*'Intermediate Work'!R$37*'Seasonality Impact'!S45)</f>
        <v/>
      </c>
      <c r="S45" s="15" t="str">
        <f>IF('Sales Mix'!$B45="","",'Sales Mix'!$B45*'Intermediate Work'!S$37*'Seasonality Impact'!T45)</f>
        <v/>
      </c>
      <c r="T45" s="15" t="str">
        <f>IF('Sales Mix'!$B45="","",'Sales Mix'!$B45*'Intermediate Work'!T$37*'Seasonality Impact'!U45)</f>
        <v/>
      </c>
      <c r="U45" s="15" t="str">
        <f>IF('Sales Mix'!$B45="","",'Sales Mix'!$B45*'Intermediate Work'!U$37*'Seasonality Impact'!V45)</f>
        <v/>
      </c>
      <c r="V45" s="15" t="str">
        <f>IF('Sales Mix'!$B45="","",'Sales Mix'!$B45*'Intermediate Work'!V$37*'Seasonality Impact'!W45)</f>
        <v/>
      </c>
      <c r="W45" s="15" t="str">
        <f>IF('Sales Mix'!$B45="","",'Sales Mix'!$B45*'Intermediate Work'!W$37*'Seasonality Impact'!X45)</f>
        <v/>
      </c>
      <c r="X45" s="15" t="str">
        <f>IF('Sales Mix'!$B45="","",'Sales Mix'!$B45*'Intermediate Work'!X$37*'Seasonality Impact'!Y45)</f>
        <v/>
      </c>
      <c r="Y45" s="15" t="str">
        <f>IF('Sales Mix'!$B45="","",'Sales Mix'!$B45*'Intermediate Work'!Y$37*'Seasonality Impact'!Z45)</f>
        <v/>
      </c>
      <c r="Z45" s="15" t="str">
        <f>IF('Sales Mix'!$B45="","",'Sales Mix'!$B45*'Intermediate Work'!Z$37*'Seasonality Impact'!AA45)</f>
        <v/>
      </c>
      <c r="AA45" s="15" t="str">
        <f>IF('Sales Mix'!$B45="","",'Sales Mix'!$B45*'Intermediate Work'!AA$37*'Seasonality Impact'!AB45)</f>
        <v/>
      </c>
      <c r="AB45" s="15" t="str">
        <f>IF('Sales Mix'!$B45="","",'Sales Mix'!$B45*'Intermediate Work'!AB$37*'Seasonality Impact'!AC45)</f>
        <v/>
      </c>
      <c r="AC45" s="15" t="str">
        <f>IF('Sales Mix'!$B45="","",'Sales Mix'!$B45*'Intermediate Work'!AC$37*'Seasonality Impact'!AD45)</f>
        <v/>
      </c>
      <c r="AD45" s="15" t="str">
        <f>IF('Sales Mix'!$B45="","",'Sales Mix'!$B45*'Intermediate Work'!AD$37*'Seasonality Impact'!AE45)</f>
        <v/>
      </c>
      <c r="AE45" s="15" t="str">
        <f>IF('Sales Mix'!$B45="","",'Sales Mix'!$B45*'Intermediate Work'!AE$37*'Seasonality Impact'!AF45)</f>
        <v/>
      </c>
      <c r="AF45" s="15" t="str">
        <f>IF('Sales Mix'!$B45="","",'Sales Mix'!$B45*'Intermediate Work'!AF$37*'Seasonality Impact'!AG45)</f>
        <v/>
      </c>
      <c r="AG45" s="15" t="str">
        <f>IF('Sales Mix'!$B45="","",'Sales Mix'!$B45*'Intermediate Work'!AG$37*'Seasonality Impact'!AH45)</f>
        <v/>
      </c>
      <c r="AH45" s="15" t="str">
        <f>IF('Sales Mix'!$B45="","",'Sales Mix'!$B45*'Intermediate Work'!AH$37*'Seasonality Impact'!AI45)</f>
        <v/>
      </c>
      <c r="AI45" s="15" t="str">
        <f>IF('Sales Mix'!$B45="","",'Sales Mix'!$B45*'Intermediate Work'!AI$37*'Seasonality Impact'!AJ45)</f>
        <v/>
      </c>
      <c r="AJ45" s="15" t="str">
        <f>IF('Sales Mix'!$B45="","",'Sales Mix'!$B45*'Intermediate Work'!AJ$37*'Seasonality Impact'!AK45)</f>
        <v/>
      </c>
      <c r="AK45" s="15" t="str">
        <f>IF('Sales Mix'!$B45="","",'Sales Mix'!$B45*'Intermediate Work'!AK$37*'Seasonality Impact'!AL45)</f>
        <v/>
      </c>
    </row>
    <row r="46" spans="1:37" x14ac:dyDescent="0.25">
      <c r="A46" t="str">
        <f>IF('Sales Mix'!A46="","",'Sales Mix'!A46)</f>
        <v/>
      </c>
      <c r="B46" s="15" t="str">
        <f>IF('Sales Mix'!$B46="","",'Sales Mix'!$B46*'Intermediate Work'!B$37*'Seasonality Impact'!C46)</f>
        <v/>
      </c>
      <c r="C46" s="15" t="str">
        <f>IF('Sales Mix'!$B46="","",'Sales Mix'!$B46*'Intermediate Work'!C$37*'Seasonality Impact'!D46)</f>
        <v/>
      </c>
      <c r="D46" s="15" t="str">
        <f>IF('Sales Mix'!$B46="","",'Sales Mix'!$B46*'Intermediate Work'!D$37*'Seasonality Impact'!E46)</f>
        <v/>
      </c>
      <c r="E46" s="15" t="str">
        <f>IF('Sales Mix'!$B46="","",'Sales Mix'!$B46*'Intermediate Work'!E$37*'Seasonality Impact'!F46)</f>
        <v/>
      </c>
      <c r="F46" s="15" t="str">
        <f>IF('Sales Mix'!$B46="","",'Sales Mix'!$B46*'Intermediate Work'!F$37*'Seasonality Impact'!G46)</f>
        <v/>
      </c>
      <c r="G46" s="15" t="str">
        <f>IF('Sales Mix'!$B46="","",'Sales Mix'!$B46*'Intermediate Work'!G$37*'Seasonality Impact'!H46)</f>
        <v/>
      </c>
      <c r="H46" s="15" t="str">
        <f>IF('Sales Mix'!$B46="","",'Sales Mix'!$B46*'Intermediate Work'!H$37*'Seasonality Impact'!I46)</f>
        <v/>
      </c>
      <c r="I46" s="15" t="str">
        <f>IF('Sales Mix'!$B46="","",'Sales Mix'!$B46*'Intermediate Work'!I$37*'Seasonality Impact'!J46)</f>
        <v/>
      </c>
      <c r="J46" s="15" t="str">
        <f>IF('Sales Mix'!$B46="","",'Sales Mix'!$B46*'Intermediate Work'!J$37*'Seasonality Impact'!K46)</f>
        <v/>
      </c>
      <c r="K46" s="15" t="str">
        <f>IF('Sales Mix'!$B46="","",'Sales Mix'!$B46*'Intermediate Work'!K$37*'Seasonality Impact'!L46)</f>
        <v/>
      </c>
      <c r="L46" s="15" t="str">
        <f>IF('Sales Mix'!$B46="","",'Sales Mix'!$B46*'Intermediate Work'!L$37*'Seasonality Impact'!M46)</f>
        <v/>
      </c>
      <c r="M46" s="15" t="str">
        <f>IF('Sales Mix'!$B46="","",'Sales Mix'!$B46*'Intermediate Work'!M$37*'Seasonality Impact'!N46)</f>
        <v/>
      </c>
      <c r="N46" s="15" t="str">
        <f>IF('Sales Mix'!$B46="","",'Sales Mix'!$B46*'Intermediate Work'!N$37*'Seasonality Impact'!O46)</f>
        <v/>
      </c>
      <c r="O46" s="15" t="str">
        <f>IF('Sales Mix'!$B46="","",'Sales Mix'!$B46*'Intermediate Work'!O$37*'Seasonality Impact'!P46)</f>
        <v/>
      </c>
      <c r="P46" s="15" t="str">
        <f>IF('Sales Mix'!$B46="","",'Sales Mix'!$B46*'Intermediate Work'!P$37*'Seasonality Impact'!Q46)</f>
        <v/>
      </c>
      <c r="Q46" s="15" t="str">
        <f>IF('Sales Mix'!$B46="","",'Sales Mix'!$B46*'Intermediate Work'!Q$37*'Seasonality Impact'!R46)</f>
        <v/>
      </c>
      <c r="R46" s="15" t="str">
        <f>IF('Sales Mix'!$B46="","",'Sales Mix'!$B46*'Intermediate Work'!R$37*'Seasonality Impact'!S46)</f>
        <v/>
      </c>
      <c r="S46" s="15" t="str">
        <f>IF('Sales Mix'!$B46="","",'Sales Mix'!$B46*'Intermediate Work'!S$37*'Seasonality Impact'!T46)</f>
        <v/>
      </c>
      <c r="T46" s="15" t="str">
        <f>IF('Sales Mix'!$B46="","",'Sales Mix'!$B46*'Intermediate Work'!T$37*'Seasonality Impact'!U46)</f>
        <v/>
      </c>
      <c r="U46" s="15" t="str">
        <f>IF('Sales Mix'!$B46="","",'Sales Mix'!$B46*'Intermediate Work'!U$37*'Seasonality Impact'!V46)</f>
        <v/>
      </c>
      <c r="V46" s="15" t="str">
        <f>IF('Sales Mix'!$B46="","",'Sales Mix'!$B46*'Intermediate Work'!V$37*'Seasonality Impact'!W46)</f>
        <v/>
      </c>
      <c r="W46" s="15" t="str">
        <f>IF('Sales Mix'!$B46="","",'Sales Mix'!$B46*'Intermediate Work'!W$37*'Seasonality Impact'!X46)</f>
        <v/>
      </c>
      <c r="X46" s="15" t="str">
        <f>IF('Sales Mix'!$B46="","",'Sales Mix'!$B46*'Intermediate Work'!X$37*'Seasonality Impact'!Y46)</f>
        <v/>
      </c>
      <c r="Y46" s="15" t="str">
        <f>IF('Sales Mix'!$B46="","",'Sales Mix'!$B46*'Intermediate Work'!Y$37*'Seasonality Impact'!Z46)</f>
        <v/>
      </c>
      <c r="Z46" s="15" t="str">
        <f>IF('Sales Mix'!$B46="","",'Sales Mix'!$B46*'Intermediate Work'!Z$37*'Seasonality Impact'!AA46)</f>
        <v/>
      </c>
      <c r="AA46" s="15" t="str">
        <f>IF('Sales Mix'!$B46="","",'Sales Mix'!$B46*'Intermediate Work'!AA$37*'Seasonality Impact'!AB46)</f>
        <v/>
      </c>
      <c r="AB46" s="15" t="str">
        <f>IF('Sales Mix'!$B46="","",'Sales Mix'!$B46*'Intermediate Work'!AB$37*'Seasonality Impact'!AC46)</f>
        <v/>
      </c>
      <c r="AC46" s="15" t="str">
        <f>IF('Sales Mix'!$B46="","",'Sales Mix'!$B46*'Intermediate Work'!AC$37*'Seasonality Impact'!AD46)</f>
        <v/>
      </c>
      <c r="AD46" s="15" t="str">
        <f>IF('Sales Mix'!$B46="","",'Sales Mix'!$B46*'Intermediate Work'!AD$37*'Seasonality Impact'!AE46)</f>
        <v/>
      </c>
      <c r="AE46" s="15" t="str">
        <f>IF('Sales Mix'!$B46="","",'Sales Mix'!$B46*'Intermediate Work'!AE$37*'Seasonality Impact'!AF46)</f>
        <v/>
      </c>
      <c r="AF46" s="15" t="str">
        <f>IF('Sales Mix'!$B46="","",'Sales Mix'!$B46*'Intermediate Work'!AF$37*'Seasonality Impact'!AG46)</f>
        <v/>
      </c>
      <c r="AG46" s="15" t="str">
        <f>IF('Sales Mix'!$B46="","",'Sales Mix'!$B46*'Intermediate Work'!AG$37*'Seasonality Impact'!AH46)</f>
        <v/>
      </c>
      <c r="AH46" s="15" t="str">
        <f>IF('Sales Mix'!$B46="","",'Sales Mix'!$B46*'Intermediate Work'!AH$37*'Seasonality Impact'!AI46)</f>
        <v/>
      </c>
      <c r="AI46" s="15" t="str">
        <f>IF('Sales Mix'!$B46="","",'Sales Mix'!$B46*'Intermediate Work'!AI$37*'Seasonality Impact'!AJ46)</f>
        <v/>
      </c>
      <c r="AJ46" s="15" t="str">
        <f>IF('Sales Mix'!$B46="","",'Sales Mix'!$B46*'Intermediate Work'!AJ$37*'Seasonality Impact'!AK46)</f>
        <v/>
      </c>
      <c r="AK46" s="15" t="str">
        <f>IF('Sales Mix'!$B46="","",'Sales Mix'!$B46*'Intermediate Work'!AK$37*'Seasonality Impact'!AL46)</f>
        <v/>
      </c>
    </row>
    <row r="47" spans="1:37" x14ac:dyDescent="0.25">
      <c r="A47" t="str">
        <f>IF('Sales Mix'!A47="","",'Sales Mix'!A47)</f>
        <v/>
      </c>
      <c r="B47" s="15" t="str">
        <f>IF('Sales Mix'!$B47="","",'Sales Mix'!$B47*'Intermediate Work'!B$37*'Seasonality Impact'!C47)</f>
        <v/>
      </c>
      <c r="C47" s="15" t="str">
        <f>IF('Sales Mix'!$B47="","",'Sales Mix'!$B47*'Intermediate Work'!C$37*'Seasonality Impact'!D47)</f>
        <v/>
      </c>
      <c r="D47" s="15" t="str">
        <f>IF('Sales Mix'!$B47="","",'Sales Mix'!$B47*'Intermediate Work'!D$37*'Seasonality Impact'!E47)</f>
        <v/>
      </c>
      <c r="E47" s="15" t="str">
        <f>IF('Sales Mix'!$B47="","",'Sales Mix'!$B47*'Intermediate Work'!E$37*'Seasonality Impact'!F47)</f>
        <v/>
      </c>
      <c r="F47" s="15" t="str">
        <f>IF('Sales Mix'!$B47="","",'Sales Mix'!$B47*'Intermediate Work'!F$37*'Seasonality Impact'!G47)</f>
        <v/>
      </c>
      <c r="G47" s="15" t="str">
        <f>IF('Sales Mix'!$B47="","",'Sales Mix'!$B47*'Intermediate Work'!G$37*'Seasonality Impact'!H47)</f>
        <v/>
      </c>
      <c r="H47" s="15" t="str">
        <f>IF('Sales Mix'!$B47="","",'Sales Mix'!$B47*'Intermediate Work'!H$37*'Seasonality Impact'!I47)</f>
        <v/>
      </c>
      <c r="I47" s="15" t="str">
        <f>IF('Sales Mix'!$B47="","",'Sales Mix'!$B47*'Intermediate Work'!I$37*'Seasonality Impact'!J47)</f>
        <v/>
      </c>
      <c r="J47" s="15" t="str">
        <f>IF('Sales Mix'!$B47="","",'Sales Mix'!$B47*'Intermediate Work'!J$37*'Seasonality Impact'!K47)</f>
        <v/>
      </c>
      <c r="K47" s="15" t="str">
        <f>IF('Sales Mix'!$B47="","",'Sales Mix'!$B47*'Intermediate Work'!K$37*'Seasonality Impact'!L47)</f>
        <v/>
      </c>
      <c r="L47" s="15" t="str">
        <f>IF('Sales Mix'!$B47="","",'Sales Mix'!$B47*'Intermediate Work'!L$37*'Seasonality Impact'!M47)</f>
        <v/>
      </c>
      <c r="M47" s="15" t="str">
        <f>IF('Sales Mix'!$B47="","",'Sales Mix'!$B47*'Intermediate Work'!M$37*'Seasonality Impact'!N47)</f>
        <v/>
      </c>
      <c r="N47" s="15" t="str">
        <f>IF('Sales Mix'!$B47="","",'Sales Mix'!$B47*'Intermediate Work'!N$37*'Seasonality Impact'!O47)</f>
        <v/>
      </c>
      <c r="O47" s="15" t="str">
        <f>IF('Sales Mix'!$B47="","",'Sales Mix'!$B47*'Intermediate Work'!O$37*'Seasonality Impact'!P47)</f>
        <v/>
      </c>
      <c r="P47" s="15" t="str">
        <f>IF('Sales Mix'!$B47="","",'Sales Mix'!$B47*'Intermediate Work'!P$37*'Seasonality Impact'!Q47)</f>
        <v/>
      </c>
      <c r="Q47" s="15" t="str">
        <f>IF('Sales Mix'!$B47="","",'Sales Mix'!$B47*'Intermediate Work'!Q$37*'Seasonality Impact'!R47)</f>
        <v/>
      </c>
      <c r="R47" s="15" t="str">
        <f>IF('Sales Mix'!$B47="","",'Sales Mix'!$B47*'Intermediate Work'!R$37*'Seasonality Impact'!S47)</f>
        <v/>
      </c>
      <c r="S47" s="15" t="str">
        <f>IF('Sales Mix'!$B47="","",'Sales Mix'!$B47*'Intermediate Work'!S$37*'Seasonality Impact'!T47)</f>
        <v/>
      </c>
      <c r="T47" s="15" t="str">
        <f>IF('Sales Mix'!$B47="","",'Sales Mix'!$B47*'Intermediate Work'!T$37*'Seasonality Impact'!U47)</f>
        <v/>
      </c>
      <c r="U47" s="15" t="str">
        <f>IF('Sales Mix'!$B47="","",'Sales Mix'!$B47*'Intermediate Work'!U$37*'Seasonality Impact'!V47)</f>
        <v/>
      </c>
      <c r="V47" s="15" t="str">
        <f>IF('Sales Mix'!$B47="","",'Sales Mix'!$B47*'Intermediate Work'!V$37*'Seasonality Impact'!W47)</f>
        <v/>
      </c>
      <c r="W47" s="15" t="str">
        <f>IF('Sales Mix'!$B47="","",'Sales Mix'!$B47*'Intermediate Work'!W$37*'Seasonality Impact'!X47)</f>
        <v/>
      </c>
      <c r="X47" s="15" t="str">
        <f>IF('Sales Mix'!$B47="","",'Sales Mix'!$B47*'Intermediate Work'!X$37*'Seasonality Impact'!Y47)</f>
        <v/>
      </c>
      <c r="Y47" s="15" t="str">
        <f>IF('Sales Mix'!$B47="","",'Sales Mix'!$B47*'Intermediate Work'!Y$37*'Seasonality Impact'!Z47)</f>
        <v/>
      </c>
      <c r="Z47" s="15" t="str">
        <f>IF('Sales Mix'!$B47="","",'Sales Mix'!$B47*'Intermediate Work'!Z$37*'Seasonality Impact'!AA47)</f>
        <v/>
      </c>
      <c r="AA47" s="15" t="str">
        <f>IF('Sales Mix'!$B47="","",'Sales Mix'!$B47*'Intermediate Work'!AA$37*'Seasonality Impact'!AB47)</f>
        <v/>
      </c>
      <c r="AB47" s="15" t="str">
        <f>IF('Sales Mix'!$B47="","",'Sales Mix'!$B47*'Intermediate Work'!AB$37*'Seasonality Impact'!AC47)</f>
        <v/>
      </c>
      <c r="AC47" s="15" t="str">
        <f>IF('Sales Mix'!$B47="","",'Sales Mix'!$B47*'Intermediate Work'!AC$37*'Seasonality Impact'!AD47)</f>
        <v/>
      </c>
      <c r="AD47" s="15" t="str">
        <f>IF('Sales Mix'!$B47="","",'Sales Mix'!$B47*'Intermediate Work'!AD$37*'Seasonality Impact'!AE47)</f>
        <v/>
      </c>
      <c r="AE47" s="15" t="str">
        <f>IF('Sales Mix'!$B47="","",'Sales Mix'!$B47*'Intermediate Work'!AE$37*'Seasonality Impact'!AF47)</f>
        <v/>
      </c>
      <c r="AF47" s="15" t="str">
        <f>IF('Sales Mix'!$B47="","",'Sales Mix'!$B47*'Intermediate Work'!AF$37*'Seasonality Impact'!AG47)</f>
        <v/>
      </c>
      <c r="AG47" s="15" t="str">
        <f>IF('Sales Mix'!$B47="","",'Sales Mix'!$B47*'Intermediate Work'!AG$37*'Seasonality Impact'!AH47)</f>
        <v/>
      </c>
      <c r="AH47" s="15" t="str">
        <f>IF('Sales Mix'!$B47="","",'Sales Mix'!$B47*'Intermediate Work'!AH$37*'Seasonality Impact'!AI47)</f>
        <v/>
      </c>
      <c r="AI47" s="15" t="str">
        <f>IF('Sales Mix'!$B47="","",'Sales Mix'!$B47*'Intermediate Work'!AI$37*'Seasonality Impact'!AJ47)</f>
        <v/>
      </c>
      <c r="AJ47" s="15" t="str">
        <f>IF('Sales Mix'!$B47="","",'Sales Mix'!$B47*'Intermediate Work'!AJ$37*'Seasonality Impact'!AK47)</f>
        <v/>
      </c>
      <c r="AK47" s="15" t="str">
        <f>IF('Sales Mix'!$B47="","",'Sales Mix'!$B47*'Intermediate Work'!AK$37*'Seasonality Impact'!AL47)</f>
        <v/>
      </c>
    </row>
    <row r="48" spans="1:37" x14ac:dyDescent="0.25">
      <c r="A48" t="str">
        <f>IF('Sales Mix'!A48="","",'Sales Mix'!A48)</f>
        <v/>
      </c>
      <c r="B48" s="15" t="str">
        <f>IF('Sales Mix'!$B48="","",'Sales Mix'!$B48*'Intermediate Work'!B$37*'Seasonality Impact'!C48)</f>
        <v/>
      </c>
      <c r="C48" s="15" t="str">
        <f>IF('Sales Mix'!$B48="","",'Sales Mix'!$B48*'Intermediate Work'!C$37*'Seasonality Impact'!D48)</f>
        <v/>
      </c>
      <c r="D48" s="15" t="str">
        <f>IF('Sales Mix'!$B48="","",'Sales Mix'!$B48*'Intermediate Work'!D$37*'Seasonality Impact'!E48)</f>
        <v/>
      </c>
      <c r="E48" s="15" t="str">
        <f>IF('Sales Mix'!$B48="","",'Sales Mix'!$B48*'Intermediate Work'!E$37*'Seasonality Impact'!F48)</f>
        <v/>
      </c>
      <c r="F48" s="15" t="str">
        <f>IF('Sales Mix'!$B48="","",'Sales Mix'!$B48*'Intermediate Work'!F$37*'Seasonality Impact'!G48)</f>
        <v/>
      </c>
      <c r="G48" s="15" t="str">
        <f>IF('Sales Mix'!$B48="","",'Sales Mix'!$B48*'Intermediate Work'!G$37*'Seasonality Impact'!H48)</f>
        <v/>
      </c>
      <c r="H48" s="15" t="str">
        <f>IF('Sales Mix'!$B48="","",'Sales Mix'!$B48*'Intermediate Work'!H$37*'Seasonality Impact'!I48)</f>
        <v/>
      </c>
      <c r="I48" s="15" t="str">
        <f>IF('Sales Mix'!$B48="","",'Sales Mix'!$B48*'Intermediate Work'!I$37*'Seasonality Impact'!J48)</f>
        <v/>
      </c>
      <c r="J48" s="15" t="str">
        <f>IF('Sales Mix'!$B48="","",'Sales Mix'!$B48*'Intermediate Work'!J$37*'Seasonality Impact'!K48)</f>
        <v/>
      </c>
      <c r="K48" s="15" t="str">
        <f>IF('Sales Mix'!$B48="","",'Sales Mix'!$B48*'Intermediate Work'!K$37*'Seasonality Impact'!L48)</f>
        <v/>
      </c>
      <c r="L48" s="15" t="str">
        <f>IF('Sales Mix'!$B48="","",'Sales Mix'!$B48*'Intermediate Work'!L$37*'Seasonality Impact'!M48)</f>
        <v/>
      </c>
      <c r="M48" s="15" t="str">
        <f>IF('Sales Mix'!$B48="","",'Sales Mix'!$B48*'Intermediate Work'!M$37*'Seasonality Impact'!N48)</f>
        <v/>
      </c>
      <c r="N48" s="15" t="str">
        <f>IF('Sales Mix'!$B48="","",'Sales Mix'!$B48*'Intermediate Work'!N$37*'Seasonality Impact'!O48)</f>
        <v/>
      </c>
      <c r="O48" s="15" t="str">
        <f>IF('Sales Mix'!$B48="","",'Sales Mix'!$B48*'Intermediate Work'!O$37*'Seasonality Impact'!P48)</f>
        <v/>
      </c>
      <c r="P48" s="15" t="str">
        <f>IF('Sales Mix'!$B48="","",'Sales Mix'!$B48*'Intermediate Work'!P$37*'Seasonality Impact'!Q48)</f>
        <v/>
      </c>
      <c r="Q48" s="15" t="str">
        <f>IF('Sales Mix'!$B48="","",'Sales Mix'!$B48*'Intermediate Work'!Q$37*'Seasonality Impact'!R48)</f>
        <v/>
      </c>
      <c r="R48" s="15" t="str">
        <f>IF('Sales Mix'!$B48="","",'Sales Mix'!$B48*'Intermediate Work'!R$37*'Seasonality Impact'!S48)</f>
        <v/>
      </c>
      <c r="S48" s="15" t="str">
        <f>IF('Sales Mix'!$B48="","",'Sales Mix'!$B48*'Intermediate Work'!S$37*'Seasonality Impact'!T48)</f>
        <v/>
      </c>
      <c r="T48" s="15" t="str">
        <f>IF('Sales Mix'!$B48="","",'Sales Mix'!$B48*'Intermediate Work'!T$37*'Seasonality Impact'!U48)</f>
        <v/>
      </c>
      <c r="U48" s="15" t="str">
        <f>IF('Sales Mix'!$B48="","",'Sales Mix'!$B48*'Intermediate Work'!U$37*'Seasonality Impact'!V48)</f>
        <v/>
      </c>
      <c r="V48" s="15" t="str">
        <f>IF('Sales Mix'!$B48="","",'Sales Mix'!$B48*'Intermediate Work'!V$37*'Seasonality Impact'!W48)</f>
        <v/>
      </c>
      <c r="W48" s="15" t="str">
        <f>IF('Sales Mix'!$B48="","",'Sales Mix'!$B48*'Intermediate Work'!W$37*'Seasonality Impact'!X48)</f>
        <v/>
      </c>
      <c r="X48" s="15" t="str">
        <f>IF('Sales Mix'!$B48="","",'Sales Mix'!$B48*'Intermediate Work'!X$37*'Seasonality Impact'!Y48)</f>
        <v/>
      </c>
      <c r="Y48" s="15" t="str">
        <f>IF('Sales Mix'!$B48="","",'Sales Mix'!$B48*'Intermediate Work'!Y$37*'Seasonality Impact'!Z48)</f>
        <v/>
      </c>
      <c r="Z48" s="15" t="str">
        <f>IF('Sales Mix'!$B48="","",'Sales Mix'!$B48*'Intermediate Work'!Z$37*'Seasonality Impact'!AA48)</f>
        <v/>
      </c>
      <c r="AA48" s="15" t="str">
        <f>IF('Sales Mix'!$B48="","",'Sales Mix'!$B48*'Intermediate Work'!AA$37*'Seasonality Impact'!AB48)</f>
        <v/>
      </c>
      <c r="AB48" s="15" t="str">
        <f>IF('Sales Mix'!$B48="","",'Sales Mix'!$B48*'Intermediate Work'!AB$37*'Seasonality Impact'!AC48)</f>
        <v/>
      </c>
      <c r="AC48" s="15" t="str">
        <f>IF('Sales Mix'!$B48="","",'Sales Mix'!$B48*'Intermediate Work'!AC$37*'Seasonality Impact'!AD48)</f>
        <v/>
      </c>
      <c r="AD48" s="15" t="str">
        <f>IF('Sales Mix'!$B48="","",'Sales Mix'!$B48*'Intermediate Work'!AD$37*'Seasonality Impact'!AE48)</f>
        <v/>
      </c>
      <c r="AE48" s="15" t="str">
        <f>IF('Sales Mix'!$B48="","",'Sales Mix'!$B48*'Intermediate Work'!AE$37*'Seasonality Impact'!AF48)</f>
        <v/>
      </c>
      <c r="AF48" s="15" t="str">
        <f>IF('Sales Mix'!$B48="","",'Sales Mix'!$B48*'Intermediate Work'!AF$37*'Seasonality Impact'!AG48)</f>
        <v/>
      </c>
      <c r="AG48" s="15" t="str">
        <f>IF('Sales Mix'!$B48="","",'Sales Mix'!$B48*'Intermediate Work'!AG$37*'Seasonality Impact'!AH48)</f>
        <v/>
      </c>
      <c r="AH48" s="15" t="str">
        <f>IF('Sales Mix'!$B48="","",'Sales Mix'!$B48*'Intermediate Work'!AH$37*'Seasonality Impact'!AI48)</f>
        <v/>
      </c>
      <c r="AI48" s="15" t="str">
        <f>IF('Sales Mix'!$B48="","",'Sales Mix'!$B48*'Intermediate Work'!AI$37*'Seasonality Impact'!AJ48)</f>
        <v/>
      </c>
      <c r="AJ48" s="15" t="str">
        <f>IF('Sales Mix'!$B48="","",'Sales Mix'!$B48*'Intermediate Work'!AJ$37*'Seasonality Impact'!AK48)</f>
        <v/>
      </c>
      <c r="AK48" s="15" t="str">
        <f>IF('Sales Mix'!$B48="","",'Sales Mix'!$B48*'Intermediate Work'!AK$37*'Seasonality Impact'!AL48)</f>
        <v/>
      </c>
    </row>
    <row r="49" spans="1:37" x14ac:dyDescent="0.25">
      <c r="A49" t="str">
        <f>IF('Sales Mix'!A49="","",'Sales Mix'!A49)</f>
        <v/>
      </c>
      <c r="B49" s="15" t="str">
        <f>IF('Sales Mix'!$B49="","",'Sales Mix'!$B49*'Intermediate Work'!B$37*'Seasonality Impact'!C49)</f>
        <v/>
      </c>
      <c r="C49" s="15" t="str">
        <f>IF('Sales Mix'!$B49="","",'Sales Mix'!$B49*'Intermediate Work'!C$37*'Seasonality Impact'!D49)</f>
        <v/>
      </c>
      <c r="D49" s="15" t="str">
        <f>IF('Sales Mix'!$B49="","",'Sales Mix'!$B49*'Intermediate Work'!D$37*'Seasonality Impact'!E49)</f>
        <v/>
      </c>
      <c r="E49" s="15" t="str">
        <f>IF('Sales Mix'!$B49="","",'Sales Mix'!$B49*'Intermediate Work'!E$37*'Seasonality Impact'!F49)</f>
        <v/>
      </c>
      <c r="F49" s="15" t="str">
        <f>IF('Sales Mix'!$B49="","",'Sales Mix'!$B49*'Intermediate Work'!F$37*'Seasonality Impact'!G49)</f>
        <v/>
      </c>
      <c r="G49" s="15" t="str">
        <f>IF('Sales Mix'!$B49="","",'Sales Mix'!$B49*'Intermediate Work'!G$37*'Seasonality Impact'!H49)</f>
        <v/>
      </c>
      <c r="H49" s="15" t="str">
        <f>IF('Sales Mix'!$B49="","",'Sales Mix'!$B49*'Intermediate Work'!H$37*'Seasonality Impact'!I49)</f>
        <v/>
      </c>
      <c r="I49" s="15" t="str">
        <f>IF('Sales Mix'!$B49="","",'Sales Mix'!$B49*'Intermediate Work'!I$37*'Seasonality Impact'!J49)</f>
        <v/>
      </c>
      <c r="J49" s="15" t="str">
        <f>IF('Sales Mix'!$B49="","",'Sales Mix'!$B49*'Intermediate Work'!J$37*'Seasonality Impact'!K49)</f>
        <v/>
      </c>
      <c r="K49" s="15" t="str">
        <f>IF('Sales Mix'!$B49="","",'Sales Mix'!$B49*'Intermediate Work'!K$37*'Seasonality Impact'!L49)</f>
        <v/>
      </c>
      <c r="L49" s="15" t="str">
        <f>IF('Sales Mix'!$B49="","",'Sales Mix'!$B49*'Intermediate Work'!L$37*'Seasonality Impact'!M49)</f>
        <v/>
      </c>
      <c r="M49" s="15" t="str">
        <f>IF('Sales Mix'!$B49="","",'Sales Mix'!$B49*'Intermediate Work'!M$37*'Seasonality Impact'!N49)</f>
        <v/>
      </c>
      <c r="N49" s="15" t="str">
        <f>IF('Sales Mix'!$B49="","",'Sales Mix'!$B49*'Intermediate Work'!N$37*'Seasonality Impact'!O49)</f>
        <v/>
      </c>
      <c r="O49" s="15" t="str">
        <f>IF('Sales Mix'!$B49="","",'Sales Mix'!$B49*'Intermediate Work'!O$37*'Seasonality Impact'!P49)</f>
        <v/>
      </c>
      <c r="P49" s="15" t="str">
        <f>IF('Sales Mix'!$B49="","",'Sales Mix'!$B49*'Intermediate Work'!P$37*'Seasonality Impact'!Q49)</f>
        <v/>
      </c>
      <c r="Q49" s="15" t="str">
        <f>IF('Sales Mix'!$B49="","",'Sales Mix'!$B49*'Intermediate Work'!Q$37*'Seasonality Impact'!R49)</f>
        <v/>
      </c>
      <c r="R49" s="15" t="str">
        <f>IF('Sales Mix'!$B49="","",'Sales Mix'!$B49*'Intermediate Work'!R$37*'Seasonality Impact'!S49)</f>
        <v/>
      </c>
      <c r="S49" s="15" t="str">
        <f>IF('Sales Mix'!$B49="","",'Sales Mix'!$B49*'Intermediate Work'!S$37*'Seasonality Impact'!T49)</f>
        <v/>
      </c>
      <c r="T49" s="15" t="str">
        <f>IF('Sales Mix'!$B49="","",'Sales Mix'!$B49*'Intermediate Work'!T$37*'Seasonality Impact'!U49)</f>
        <v/>
      </c>
      <c r="U49" s="15" t="str">
        <f>IF('Sales Mix'!$B49="","",'Sales Mix'!$B49*'Intermediate Work'!U$37*'Seasonality Impact'!V49)</f>
        <v/>
      </c>
      <c r="V49" s="15" t="str">
        <f>IF('Sales Mix'!$B49="","",'Sales Mix'!$B49*'Intermediate Work'!V$37*'Seasonality Impact'!W49)</f>
        <v/>
      </c>
      <c r="W49" s="15" t="str">
        <f>IF('Sales Mix'!$B49="","",'Sales Mix'!$B49*'Intermediate Work'!W$37*'Seasonality Impact'!X49)</f>
        <v/>
      </c>
      <c r="X49" s="15" t="str">
        <f>IF('Sales Mix'!$B49="","",'Sales Mix'!$B49*'Intermediate Work'!X$37*'Seasonality Impact'!Y49)</f>
        <v/>
      </c>
      <c r="Y49" s="15" t="str">
        <f>IF('Sales Mix'!$B49="","",'Sales Mix'!$B49*'Intermediate Work'!Y$37*'Seasonality Impact'!Z49)</f>
        <v/>
      </c>
      <c r="Z49" s="15" t="str">
        <f>IF('Sales Mix'!$B49="","",'Sales Mix'!$B49*'Intermediate Work'!Z$37*'Seasonality Impact'!AA49)</f>
        <v/>
      </c>
      <c r="AA49" s="15" t="str">
        <f>IF('Sales Mix'!$B49="","",'Sales Mix'!$B49*'Intermediate Work'!AA$37*'Seasonality Impact'!AB49)</f>
        <v/>
      </c>
      <c r="AB49" s="15" t="str">
        <f>IF('Sales Mix'!$B49="","",'Sales Mix'!$B49*'Intermediate Work'!AB$37*'Seasonality Impact'!AC49)</f>
        <v/>
      </c>
      <c r="AC49" s="15" t="str">
        <f>IF('Sales Mix'!$B49="","",'Sales Mix'!$B49*'Intermediate Work'!AC$37*'Seasonality Impact'!AD49)</f>
        <v/>
      </c>
      <c r="AD49" s="15" t="str">
        <f>IF('Sales Mix'!$B49="","",'Sales Mix'!$B49*'Intermediate Work'!AD$37*'Seasonality Impact'!AE49)</f>
        <v/>
      </c>
      <c r="AE49" s="15" t="str">
        <f>IF('Sales Mix'!$B49="","",'Sales Mix'!$B49*'Intermediate Work'!AE$37*'Seasonality Impact'!AF49)</f>
        <v/>
      </c>
      <c r="AF49" s="15" t="str">
        <f>IF('Sales Mix'!$B49="","",'Sales Mix'!$B49*'Intermediate Work'!AF$37*'Seasonality Impact'!AG49)</f>
        <v/>
      </c>
      <c r="AG49" s="15" t="str">
        <f>IF('Sales Mix'!$B49="","",'Sales Mix'!$B49*'Intermediate Work'!AG$37*'Seasonality Impact'!AH49)</f>
        <v/>
      </c>
      <c r="AH49" s="15" t="str">
        <f>IF('Sales Mix'!$B49="","",'Sales Mix'!$B49*'Intermediate Work'!AH$37*'Seasonality Impact'!AI49)</f>
        <v/>
      </c>
      <c r="AI49" s="15" t="str">
        <f>IF('Sales Mix'!$B49="","",'Sales Mix'!$B49*'Intermediate Work'!AI$37*'Seasonality Impact'!AJ49)</f>
        <v/>
      </c>
      <c r="AJ49" s="15" t="str">
        <f>IF('Sales Mix'!$B49="","",'Sales Mix'!$B49*'Intermediate Work'!AJ$37*'Seasonality Impact'!AK49)</f>
        <v/>
      </c>
      <c r="AK49" s="15" t="str">
        <f>IF('Sales Mix'!$B49="","",'Sales Mix'!$B49*'Intermediate Work'!AK$37*'Seasonality Impact'!AL49)</f>
        <v/>
      </c>
    </row>
    <row r="50" spans="1:37" x14ac:dyDescent="0.25">
      <c r="A50" t="str">
        <f>IF('Sales Mix'!A50="","",'Sales Mix'!A50)</f>
        <v/>
      </c>
      <c r="B50" s="15" t="str">
        <f>IF('Sales Mix'!$B50="","",'Sales Mix'!$B50*'Intermediate Work'!B$37*'Seasonality Impact'!C50)</f>
        <v/>
      </c>
      <c r="C50" s="15" t="str">
        <f>IF('Sales Mix'!$B50="","",'Sales Mix'!$B50*'Intermediate Work'!C$37*'Seasonality Impact'!D50)</f>
        <v/>
      </c>
      <c r="D50" s="15" t="str">
        <f>IF('Sales Mix'!$B50="","",'Sales Mix'!$B50*'Intermediate Work'!D$37*'Seasonality Impact'!E50)</f>
        <v/>
      </c>
      <c r="E50" s="15" t="str">
        <f>IF('Sales Mix'!$B50="","",'Sales Mix'!$B50*'Intermediate Work'!E$37*'Seasonality Impact'!F50)</f>
        <v/>
      </c>
      <c r="F50" s="15" t="str">
        <f>IF('Sales Mix'!$B50="","",'Sales Mix'!$B50*'Intermediate Work'!F$37*'Seasonality Impact'!G50)</f>
        <v/>
      </c>
      <c r="G50" s="15" t="str">
        <f>IF('Sales Mix'!$B50="","",'Sales Mix'!$B50*'Intermediate Work'!G$37*'Seasonality Impact'!H50)</f>
        <v/>
      </c>
      <c r="H50" s="15" t="str">
        <f>IF('Sales Mix'!$B50="","",'Sales Mix'!$B50*'Intermediate Work'!H$37*'Seasonality Impact'!I50)</f>
        <v/>
      </c>
      <c r="I50" s="15" t="str">
        <f>IF('Sales Mix'!$B50="","",'Sales Mix'!$B50*'Intermediate Work'!I$37*'Seasonality Impact'!J50)</f>
        <v/>
      </c>
      <c r="J50" s="15" t="str">
        <f>IF('Sales Mix'!$B50="","",'Sales Mix'!$B50*'Intermediate Work'!J$37*'Seasonality Impact'!K50)</f>
        <v/>
      </c>
      <c r="K50" s="15" t="str">
        <f>IF('Sales Mix'!$B50="","",'Sales Mix'!$B50*'Intermediate Work'!K$37*'Seasonality Impact'!L50)</f>
        <v/>
      </c>
      <c r="L50" s="15" t="str">
        <f>IF('Sales Mix'!$B50="","",'Sales Mix'!$B50*'Intermediate Work'!L$37*'Seasonality Impact'!M50)</f>
        <v/>
      </c>
      <c r="M50" s="15" t="str">
        <f>IF('Sales Mix'!$B50="","",'Sales Mix'!$B50*'Intermediate Work'!M$37*'Seasonality Impact'!N50)</f>
        <v/>
      </c>
      <c r="N50" s="15" t="str">
        <f>IF('Sales Mix'!$B50="","",'Sales Mix'!$B50*'Intermediate Work'!N$37*'Seasonality Impact'!O50)</f>
        <v/>
      </c>
      <c r="O50" s="15" t="str">
        <f>IF('Sales Mix'!$B50="","",'Sales Mix'!$B50*'Intermediate Work'!O$37*'Seasonality Impact'!P50)</f>
        <v/>
      </c>
      <c r="P50" s="15" t="str">
        <f>IF('Sales Mix'!$B50="","",'Sales Mix'!$B50*'Intermediate Work'!P$37*'Seasonality Impact'!Q50)</f>
        <v/>
      </c>
      <c r="Q50" s="15" t="str">
        <f>IF('Sales Mix'!$B50="","",'Sales Mix'!$B50*'Intermediate Work'!Q$37*'Seasonality Impact'!R50)</f>
        <v/>
      </c>
      <c r="R50" s="15" t="str">
        <f>IF('Sales Mix'!$B50="","",'Sales Mix'!$B50*'Intermediate Work'!R$37*'Seasonality Impact'!S50)</f>
        <v/>
      </c>
      <c r="S50" s="15" t="str">
        <f>IF('Sales Mix'!$B50="","",'Sales Mix'!$B50*'Intermediate Work'!S$37*'Seasonality Impact'!T50)</f>
        <v/>
      </c>
      <c r="T50" s="15" t="str">
        <f>IF('Sales Mix'!$B50="","",'Sales Mix'!$B50*'Intermediate Work'!T$37*'Seasonality Impact'!U50)</f>
        <v/>
      </c>
      <c r="U50" s="15" t="str">
        <f>IF('Sales Mix'!$B50="","",'Sales Mix'!$B50*'Intermediate Work'!U$37*'Seasonality Impact'!V50)</f>
        <v/>
      </c>
      <c r="V50" s="15" t="str">
        <f>IF('Sales Mix'!$B50="","",'Sales Mix'!$B50*'Intermediate Work'!V$37*'Seasonality Impact'!W50)</f>
        <v/>
      </c>
      <c r="W50" s="15" t="str">
        <f>IF('Sales Mix'!$B50="","",'Sales Mix'!$B50*'Intermediate Work'!W$37*'Seasonality Impact'!X50)</f>
        <v/>
      </c>
      <c r="X50" s="15" t="str">
        <f>IF('Sales Mix'!$B50="","",'Sales Mix'!$B50*'Intermediate Work'!X$37*'Seasonality Impact'!Y50)</f>
        <v/>
      </c>
      <c r="Y50" s="15" t="str">
        <f>IF('Sales Mix'!$B50="","",'Sales Mix'!$B50*'Intermediate Work'!Y$37*'Seasonality Impact'!Z50)</f>
        <v/>
      </c>
      <c r="Z50" s="15" t="str">
        <f>IF('Sales Mix'!$B50="","",'Sales Mix'!$B50*'Intermediate Work'!Z$37*'Seasonality Impact'!AA50)</f>
        <v/>
      </c>
      <c r="AA50" s="15" t="str">
        <f>IF('Sales Mix'!$B50="","",'Sales Mix'!$B50*'Intermediate Work'!AA$37*'Seasonality Impact'!AB50)</f>
        <v/>
      </c>
      <c r="AB50" s="15" t="str">
        <f>IF('Sales Mix'!$B50="","",'Sales Mix'!$B50*'Intermediate Work'!AB$37*'Seasonality Impact'!AC50)</f>
        <v/>
      </c>
      <c r="AC50" s="15" t="str">
        <f>IF('Sales Mix'!$B50="","",'Sales Mix'!$B50*'Intermediate Work'!AC$37*'Seasonality Impact'!AD50)</f>
        <v/>
      </c>
      <c r="AD50" s="15" t="str">
        <f>IF('Sales Mix'!$B50="","",'Sales Mix'!$B50*'Intermediate Work'!AD$37*'Seasonality Impact'!AE50)</f>
        <v/>
      </c>
      <c r="AE50" s="15" t="str">
        <f>IF('Sales Mix'!$B50="","",'Sales Mix'!$B50*'Intermediate Work'!AE$37*'Seasonality Impact'!AF50)</f>
        <v/>
      </c>
      <c r="AF50" s="15" t="str">
        <f>IF('Sales Mix'!$B50="","",'Sales Mix'!$B50*'Intermediate Work'!AF$37*'Seasonality Impact'!AG50)</f>
        <v/>
      </c>
      <c r="AG50" s="15" t="str">
        <f>IF('Sales Mix'!$B50="","",'Sales Mix'!$B50*'Intermediate Work'!AG$37*'Seasonality Impact'!AH50)</f>
        <v/>
      </c>
      <c r="AH50" s="15" t="str">
        <f>IF('Sales Mix'!$B50="","",'Sales Mix'!$B50*'Intermediate Work'!AH$37*'Seasonality Impact'!AI50)</f>
        <v/>
      </c>
      <c r="AI50" s="15" t="str">
        <f>IF('Sales Mix'!$B50="","",'Sales Mix'!$B50*'Intermediate Work'!AI$37*'Seasonality Impact'!AJ50)</f>
        <v/>
      </c>
      <c r="AJ50" s="15" t="str">
        <f>IF('Sales Mix'!$B50="","",'Sales Mix'!$B50*'Intermediate Work'!AJ$37*'Seasonality Impact'!AK50)</f>
        <v/>
      </c>
      <c r="AK50" s="15" t="str">
        <f>IF('Sales Mix'!$B50="","",'Sales Mix'!$B50*'Intermediate Work'!AK$37*'Seasonality Impact'!AL50)</f>
        <v/>
      </c>
    </row>
    <row r="51" spans="1:37" x14ac:dyDescent="0.25">
      <c r="A51" t="str">
        <f>IF('Sales Mix'!A51="","",'Sales Mix'!A51)</f>
        <v/>
      </c>
      <c r="B51" s="15" t="str">
        <f>IF('Sales Mix'!$B51="","",'Sales Mix'!$B51*'Intermediate Work'!B$37*'Seasonality Impact'!C51)</f>
        <v/>
      </c>
      <c r="C51" s="15" t="str">
        <f>IF('Sales Mix'!$B51="","",'Sales Mix'!$B51*'Intermediate Work'!C$37*'Seasonality Impact'!D51)</f>
        <v/>
      </c>
      <c r="D51" s="15" t="str">
        <f>IF('Sales Mix'!$B51="","",'Sales Mix'!$B51*'Intermediate Work'!D$37*'Seasonality Impact'!E51)</f>
        <v/>
      </c>
      <c r="E51" s="15" t="str">
        <f>IF('Sales Mix'!$B51="","",'Sales Mix'!$B51*'Intermediate Work'!E$37*'Seasonality Impact'!F51)</f>
        <v/>
      </c>
      <c r="F51" s="15" t="str">
        <f>IF('Sales Mix'!$B51="","",'Sales Mix'!$B51*'Intermediate Work'!F$37*'Seasonality Impact'!G51)</f>
        <v/>
      </c>
      <c r="G51" s="15" t="str">
        <f>IF('Sales Mix'!$B51="","",'Sales Mix'!$B51*'Intermediate Work'!G$37*'Seasonality Impact'!H51)</f>
        <v/>
      </c>
      <c r="H51" s="15" t="str">
        <f>IF('Sales Mix'!$B51="","",'Sales Mix'!$B51*'Intermediate Work'!H$37*'Seasonality Impact'!I51)</f>
        <v/>
      </c>
      <c r="I51" s="15" t="str">
        <f>IF('Sales Mix'!$B51="","",'Sales Mix'!$B51*'Intermediate Work'!I$37*'Seasonality Impact'!J51)</f>
        <v/>
      </c>
      <c r="J51" s="15" t="str">
        <f>IF('Sales Mix'!$B51="","",'Sales Mix'!$B51*'Intermediate Work'!J$37*'Seasonality Impact'!K51)</f>
        <v/>
      </c>
      <c r="K51" s="15" t="str">
        <f>IF('Sales Mix'!$B51="","",'Sales Mix'!$B51*'Intermediate Work'!K$37*'Seasonality Impact'!L51)</f>
        <v/>
      </c>
      <c r="L51" s="15" t="str">
        <f>IF('Sales Mix'!$B51="","",'Sales Mix'!$B51*'Intermediate Work'!L$37*'Seasonality Impact'!M51)</f>
        <v/>
      </c>
      <c r="M51" s="15" t="str">
        <f>IF('Sales Mix'!$B51="","",'Sales Mix'!$B51*'Intermediate Work'!M$37*'Seasonality Impact'!N51)</f>
        <v/>
      </c>
      <c r="N51" s="15" t="str">
        <f>IF('Sales Mix'!$B51="","",'Sales Mix'!$B51*'Intermediate Work'!N$37*'Seasonality Impact'!O51)</f>
        <v/>
      </c>
      <c r="O51" s="15" t="str">
        <f>IF('Sales Mix'!$B51="","",'Sales Mix'!$B51*'Intermediate Work'!O$37*'Seasonality Impact'!P51)</f>
        <v/>
      </c>
      <c r="P51" s="15" t="str">
        <f>IF('Sales Mix'!$B51="","",'Sales Mix'!$B51*'Intermediate Work'!P$37*'Seasonality Impact'!Q51)</f>
        <v/>
      </c>
      <c r="Q51" s="15" t="str">
        <f>IF('Sales Mix'!$B51="","",'Sales Mix'!$B51*'Intermediate Work'!Q$37*'Seasonality Impact'!R51)</f>
        <v/>
      </c>
      <c r="R51" s="15" t="str">
        <f>IF('Sales Mix'!$B51="","",'Sales Mix'!$B51*'Intermediate Work'!R$37*'Seasonality Impact'!S51)</f>
        <v/>
      </c>
      <c r="S51" s="15" t="str">
        <f>IF('Sales Mix'!$B51="","",'Sales Mix'!$B51*'Intermediate Work'!S$37*'Seasonality Impact'!T51)</f>
        <v/>
      </c>
      <c r="T51" s="15" t="str">
        <f>IF('Sales Mix'!$B51="","",'Sales Mix'!$B51*'Intermediate Work'!T$37*'Seasonality Impact'!U51)</f>
        <v/>
      </c>
      <c r="U51" s="15" t="str">
        <f>IF('Sales Mix'!$B51="","",'Sales Mix'!$B51*'Intermediate Work'!U$37*'Seasonality Impact'!V51)</f>
        <v/>
      </c>
      <c r="V51" s="15" t="str">
        <f>IF('Sales Mix'!$B51="","",'Sales Mix'!$B51*'Intermediate Work'!V$37*'Seasonality Impact'!W51)</f>
        <v/>
      </c>
      <c r="W51" s="15" t="str">
        <f>IF('Sales Mix'!$B51="","",'Sales Mix'!$B51*'Intermediate Work'!W$37*'Seasonality Impact'!X51)</f>
        <v/>
      </c>
      <c r="X51" s="15" t="str">
        <f>IF('Sales Mix'!$B51="","",'Sales Mix'!$B51*'Intermediate Work'!X$37*'Seasonality Impact'!Y51)</f>
        <v/>
      </c>
      <c r="Y51" s="15" t="str">
        <f>IF('Sales Mix'!$B51="","",'Sales Mix'!$B51*'Intermediate Work'!Y$37*'Seasonality Impact'!Z51)</f>
        <v/>
      </c>
      <c r="Z51" s="15" t="str">
        <f>IF('Sales Mix'!$B51="","",'Sales Mix'!$B51*'Intermediate Work'!Z$37*'Seasonality Impact'!AA51)</f>
        <v/>
      </c>
      <c r="AA51" s="15" t="str">
        <f>IF('Sales Mix'!$B51="","",'Sales Mix'!$B51*'Intermediate Work'!AA$37*'Seasonality Impact'!AB51)</f>
        <v/>
      </c>
      <c r="AB51" s="15" t="str">
        <f>IF('Sales Mix'!$B51="","",'Sales Mix'!$B51*'Intermediate Work'!AB$37*'Seasonality Impact'!AC51)</f>
        <v/>
      </c>
      <c r="AC51" s="15" t="str">
        <f>IF('Sales Mix'!$B51="","",'Sales Mix'!$B51*'Intermediate Work'!AC$37*'Seasonality Impact'!AD51)</f>
        <v/>
      </c>
      <c r="AD51" s="15" t="str">
        <f>IF('Sales Mix'!$B51="","",'Sales Mix'!$B51*'Intermediate Work'!AD$37*'Seasonality Impact'!AE51)</f>
        <v/>
      </c>
      <c r="AE51" s="15" t="str">
        <f>IF('Sales Mix'!$B51="","",'Sales Mix'!$B51*'Intermediate Work'!AE$37*'Seasonality Impact'!AF51)</f>
        <v/>
      </c>
      <c r="AF51" s="15" t="str">
        <f>IF('Sales Mix'!$B51="","",'Sales Mix'!$B51*'Intermediate Work'!AF$37*'Seasonality Impact'!AG51)</f>
        <v/>
      </c>
      <c r="AG51" s="15" t="str">
        <f>IF('Sales Mix'!$B51="","",'Sales Mix'!$B51*'Intermediate Work'!AG$37*'Seasonality Impact'!AH51)</f>
        <v/>
      </c>
      <c r="AH51" s="15" t="str">
        <f>IF('Sales Mix'!$B51="","",'Sales Mix'!$B51*'Intermediate Work'!AH$37*'Seasonality Impact'!AI51)</f>
        <v/>
      </c>
      <c r="AI51" s="15" t="str">
        <f>IF('Sales Mix'!$B51="","",'Sales Mix'!$B51*'Intermediate Work'!AI$37*'Seasonality Impact'!AJ51)</f>
        <v/>
      </c>
      <c r="AJ51" s="15" t="str">
        <f>IF('Sales Mix'!$B51="","",'Sales Mix'!$B51*'Intermediate Work'!AJ$37*'Seasonality Impact'!AK51)</f>
        <v/>
      </c>
      <c r="AK51" s="15" t="str">
        <f>IF('Sales Mix'!$B51="","",'Sales Mix'!$B51*'Intermediate Work'!AK$37*'Seasonality Impact'!AL51)</f>
        <v/>
      </c>
    </row>
    <row r="52" spans="1:37" x14ac:dyDescent="0.25">
      <c r="A52" t="str">
        <f>IF('Sales Mix'!A52="","",'Sales Mix'!A52)</f>
        <v/>
      </c>
      <c r="B52" s="15" t="str">
        <f>IF('Sales Mix'!$B52="","",'Sales Mix'!$B52*'Intermediate Work'!B$37*'Seasonality Impact'!C52)</f>
        <v/>
      </c>
      <c r="C52" s="15" t="str">
        <f>IF('Sales Mix'!$B52="","",'Sales Mix'!$B52*'Intermediate Work'!C$37*'Seasonality Impact'!D52)</f>
        <v/>
      </c>
      <c r="D52" s="15" t="str">
        <f>IF('Sales Mix'!$B52="","",'Sales Mix'!$B52*'Intermediate Work'!D$37*'Seasonality Impact'!E52)</f>
        <v/>
      </c>
      <c r="E52" s="15" t="str">
        <f>IF('Sales Mix'!$B52="","",'Sales Mix'!$B52*'Intermediate Work'!E$37*'Seasonality Impact'!F52)</f>
        <v/>
      </c>
      <c r="F52" s="15" t="str">
        <f>IF('Sales Mix'!$B52="","",'Sales Mix'!$B52*'Intermediate Work'!F$37*'Seasonality Impact'!G52)</f>
        <v/>
      </c>
      <c r="G52" s="15" t="str">
        <f>IF('Sales Mix'!$B52="","",'Sales Mix'!$B52*'Intermediate Work'!G$37*'Seasonality Impact'!H52)</f>
        <v/>
      </c>
      <c r="H52" s="15" t="str">
        <f>IF('Sales Mix'!$B52="","",'Sales Mix'!$B52*'Intermediate Work'!H$37*'Seasonality Impact'!I52)</f>
        <v/>
      </c>
      <c r="I52" s="15" t="str">
        <f>IF('Sales Mix'!$B52="","",'Sales Mix'!$B52*'Intermediate Work'!I$37*'Seasonality Impact'!J52)</f>
        <v/>
      </c>
      <c r="J52" s="15" t="str">
        <f>IF('Sales Mix'!$B52="","",'Sales Mix'!$B52*'Intermediate Work'!J$37*'Seasonality Impact'!K52)</f>
        <v/>
      </c>
      <c r="K52" s="15" t="str">
        <f>IF('Sales Mix'!$B52="","",'Sales Mix'!$B52*'Intermediate Work'!K$37*'Seasonality Impact'!L52)</f>
        <v/>
      </c>
      <c r="L52" s="15" t="str">
        <f>IF('Sales Mix'!$B52="","",'Sales Mix'!$B52*'Intermediate Work'!L$37*'Seasonality Impact'!M52)</f>
        <v/>
      </c>
      <c r="M52" s="15" t="str">
        <f>IF('Sales Mix'!$B52="","",'Sales Mix'!$B52*'Intermediate Work'!M$37*'Seasonality Impact'!N52)</f>
        <v/>
      </c>
      <c r="N52" s="15" t="str">
        <f>IF('Sales Mix'!$B52="","",'Sales Mix'!$B52*'Intermediate Work'!N$37*'Seasonality Impact'!O52)</f>
        <v/>
      </c>
      <c r="O52" s="15" t="str">
        <f>IF('Sales Mix'!$B52="","",'Sales Mix'!$B52*'Intermediate Work'!O$37*'Seasonality Impact'!P52)</f>
        <v/>
      </c>
      <c r="P52" s="15" t="str">
        <f>IF('Sales Mix'!$B52="","",'Sales Mix'!$B52*'Intermediate Work'!P$37*'Seasonality Impact'!Q52)</f>
        <v/>
      </c>
      <c r="Q52" s="15" t="str">
        <f>IF('Sales Mix'!$B52="","",'Sales Mix'!$B52*'Intermediate Work'!Q$37*'Seasonality Impact'!R52)</f>
        <v/>
      </c>
      <c r="R52" s="15" t="str">
        <f>IF('Sales Mix'!$B52="","",'Sales Mix'!$B52*'Intermediate Work'!R$37*'Seasonality Impact'!S52)</f>
        <v/>
      </c>
      <c r="S52" s="15" t="str">
        <f>IF('Sales Mix'!$B52="","",'Sales Mix'!$B52*'Intermediate Work'!S$37*'Seasonality Impact'!T52)</f>
        <v/>
      </c>
      <c r="T52" s="15" t="str">
        <f>IF('Sales Mix'!$B52="","",'Sales Mix'!$B52*'Intermediate Work'!T$37*'Seasonality Impact'!U52)</f>
        <v/>
      </c>
      <c r="U52" s="15" t="str">
        <f>IF('Sales Mix'!$B52="","",'Sales Mix'!$B52*'Intermediate Work'!U$37*'Seasonality Impact'!V52)</f>
        <v/>
      </c>
      <c r="V52" s="15" t="str">
        <f>IF('Sales Mix'!$B52="","",'Sales Mix'!$B52*'Intermediate Work'!V$37*'Seasonality Impact'!W52)</f>
        <v/>
      </c>
      <c r="W52" s="15" t="str">
        <f>IF('Sales Mix'!$B52="","",'Sales Mix'!$B52*'Intermediate Work'!W$37*'Seasonality Impact'!X52)</f>
        <v/>
      </c>
      <c r="X52" s="15" t="str">
        <f>IF('Sales Mix'!$B52="","",'Sales Mix'!$B52*'Intermediate Work'!X$37*'Seasonality Impact'!Y52)</f>
        <v/>
      </c>
      <c r="Y52" s="15" t="str">
        <f>IF('Sales Mix'!$B52="","",'Sales Mix'!$B52*'Intermediate Work'!Y$37*'Seasonality Impact'!Z52)</f>
        <v/>
      </c>
      <c r="Z52" s="15" t="str">
        <f>IF('Sales Mix'!$B52="","",'Sales Mix'!$B52*'Intermediate Work'!Z$37*'Seasonality Impact'!AA52)</f>
        <v/>
      </c>
      <c r="AA52" s="15" t="str">
        <f>IF('Sales Mix'!$B52="","",'Sales Mix'!$B52*'Intermediate Work'!AA$37*'Seasonality Impact'!AB52)</f>
        <v/>
      </c>
      <c r="AB52" s="15" t="str">
        <f>IF('Sales Mix'!$B52="","",'Sales Mix'!$B52*'Intermediate Work'!AB$37*'Seasonality Impact'!AC52)</f>
        <v/>
      </c>
      <c r="AC52" s="15" t="str">
        <f>IF('Sales Mix'!$B52="","",'Sales Mix'!$B52*'Intermediate Work'!AC$37*'Seasonality Impact'!AD52)</f>
        <v/>
      </c>
      <c r="AD52" s="15" t="str">
        <f>IF('Sales Mix'!$B52="","",'Sales Mix'!$B52*'Intermediate Work'!AD$37*'Seasonality Impact'!AE52)</f>
        <v/>
      </c>
      <c r="AE52" s="15" t="str">
        <f>IF('Sales Mix'!$B52="","",'Sales Mix'!$B52*'Intermediate Work'!AE$37*'Seasonality Impact'!AF52)</f>
        <v/>
      </c>
      <c r="AF52" s="15" t="str">
        <f>IF('Sales Mix'!$B52="","",'Sales Mix'!$B52*'Intermediate Work'!AF$37*'Seasonality Impact'!AG52)</f>
        <v/>
      </c>
      <c r="AG52" s="15" t="str">
        <f>IF('Sales Mix'!$B52="","",'Sales Mix'!$B52*'Intermediate Work'!AG$37*'Seasonality Impact'!AH52)</f>
        <v/>
      </c>
      <c r="AH52" s="15" t="str">
        <f>IF('Sales Mix'!$B52="","",'Sales Mix'!$B52*'Intermediate Work'!AH$37*'Seasonality Impact'!AI52)</f>
        <v/>
      </c>
      <c r="AI52" s="15" t="str">
        <f>IF('Sales Mix'!$B52="","",'Sales Mix'!$B52*'Intermediate Work'!AI$37*'Seasonality Impact'!AJ52)</f>
        <v/>
      </c>
      <c r="AJ52" s="15" t="str">
        <f>IF('Sales Mix'!$B52="","",'Sales Mix'!$B52*'Intermediate Work'!AJ$37*'Seasonality Impact'!AK52)</f>
        <v/>
      </c>
      <c r="AK52" s="15" t="str">
        <f>IF('Sales Mix'!$B52="","",'Sales Mix'!$B52*'Intermediate Work'!AK$37*'Seasonality Impact'!AL52)</f>
        <v/>
      </c>
    </row>
    <row r="53" spans="1:37" x14ac:dyDescent="0.25">
      <c r="A53" t="str">
        <f>IF('Sales Mix'!A53="","",'Sales Mix'!A53)</f>
        <v/>
      </c>
      <c r="B53" s="15" t="str">
        <f>IF('Sales Mix'!$B53="","",'Sales Mix'!$B53*'Intermediate Work'!B$37*'Seasonality Impact'!C53)</f>
        <v/>
      </c>
      <c r="C53" s="15" t="str">
        <f>IF('Sales Mix'!$B53="","",'Sales Mix'!$B53*'Intermediate Work'!C$37*'Seasonality Impact'!D53)</f>
        <v/>
      </c>
      <c r="D53" s="15" t="str">
        <f>IF('Sales Mix'!$B53="","",'Sales Mix'!$B53*'Intermediate Work'!D$37*'Seasonality Impact'!E53)</f>
        <v/>
      </c>
      <c r="E53" s="15" t="str">
        <f>IF('Sales Mix'!$B53="","",'Sales Mix'!$B53*'Intermediate Work'!E$37*'Seasonality Impact'!F53)</f>
        <v/>
      </c>
      <c r="F53" s="15" t="str">
        <f>IF('Sales Mix'!$B53="","",'Sales Mix'!$B53*'Intermediate Work'!F$37*'Seasonality Impact'!G53)</f>
        <v/>
      </c>
      <c r="G53" s="15" t="str">
        <f>IF('Sales Mix'!$B53="","",'Sales Mix'!$B53*'Intermediate Work'!G$37*'Seasonality Impact'!H53)</f>
        <v/>
      </c>
      <c r="H53" s="15" t="str">
        <f>IF('Sales Mix'!$B53="","",'Sales Mix'!$B53*'Intermediate Work'!H$37*'Seasonality Impact'!I53)</f>
        <v/>
      </c>
      <c r="I53" s="15" t="str">
        <f>IF('Sales Mix'!$B53="","",'Sales Mix'!$B53*'Intermediate Work'!I$37*'Seasonality Impact'!J53)</f>
        <v/>
      </c>
      <c r="J53" s="15" t="str">
        <f>IF('Sales Mix'!$B53="","",'Sales Mix'!$B53*'Intermediate Work'!J$37*'Seasonality Impact'!K53)</f>
        <v/>
      </c>
      <c r="K53" s="15" t="str">
        <f>IF('Sales Mix'!$B53="","",'Sales Mix'!$B53*'Intermediate Work'!K$37*'Seasonality Impact'!L53)</f>
        <v/>
      </c>
      <c r="L53" s="15" t="str">
        <f>IF('Sales Mix'!$B53="","",'Sales Mix'!$B53*'Intermediate Work'!L$37*'Seasonality Impact'!M53)</f>
        <v/>
      </c>
      <c r="M53" s="15" t="str">
        <f>IF('Sales Mix'!$B53="","",'Sales Mix'!$B53*'Intermediate Work'!M$37*'Seasonality Impact'!N53)</f>
        <v/>
      </c>
      <c r="N53" s="15" t="str">
        <f>IF('Sales Mix'!$B53="","",'Sales Mix'!$B53*'Intermediate Work'!N$37*'Seasonality Impact'!O53)</f>
        <v/>
      </c>
      <c r="O53" s="15" t="str">
        <f>IF('Sales Mix'!$B53="","",'Sales Mix'!$B53*'Intermediate Work'!O$37*'Seasonality Impact'!P53)</f>
        <v/>
      </c>
      <c r="P53" s="15" t="str">
        <f>IF('Sales Mix'!$B53="","",'Sales Mix'!$B53*'Intermediate Work'!P$37*'Seasonality Impact'!Q53)</f>
        <v/>
      </c>
      <c r="Q53" s="15" t="str">
        <f>IF('Sales Mix'!$B53="","",'Sales Mix'!$B53*'Intermediate Work'!Q$37*'Seasonality Impact'!R53)</f>
        <v/>
      </c>
      <c r="R53" s="15" t="str">
        <f>IF('Sales Mix'!$B53="","",'Sales Mix'!$B53*'Intermediate Work'!R$37*'Seasonality Impact'!S53)</f>
        <v/>
      </c>
      <c r="S53" s="15" t="str">
        <f>IF('Sales Mix'!$B53="","",'Sales Mix'!$B53*'Intermediate Work'!S$37*'Seasonality Impact'!T53)</f>
        <v/>
      </c>
      <c r="T53" s="15" t="str">
        <f>IF('Sales Mix'!$B53="","",'Sales Mix'!$B53*'Intermediate Work'!T$37*'Seasonality Impact'!U53)</f>
        <v/>
      </c>
      <c r="U53" s="15" t="str">
        <f>IF('Sales Mix'!$B53="","",'Sales Mix'!$B53*'Intermediate Work'!U$37*'Seasonality Impact'!V53)</f>
        <v/>
      </c>
      <c r="V53" s="15" t="str">
        <f>IF('Sales Mix'!$B53="","",'Sales Mix'!$B53*'Intermediate Work'!V$37*'Seasonality Impact'!W53)</f>
        <v/>
      </c>
      <c r="W53" s="15" t="str">
        <f>IF('Sales Mix'!$B53="","",'Sales Mix'!$B53*'Intermediate Work'!W$37*'Seasonality Impact'!X53)</f>
        <v/>
      </c>
      <c r="X53" s="15" t="str">
        <f>IF('Sales Mix'!$B53="","",'Sales Mix'!$B53*'Intermediate Work'!X$37*'Seasonality Impact'!Y53)</f>
        <v/>
      </c>
      <c r="Y53" s="15" t="str">
        <f>IF('Sales Mix'!$B53="","",'Sales Mix'!$B53*'Intermediate Work'!Y$37*'Seasonality Impact'!Z53)</f>
        <v/>
      </c>
      <c r="Z53" s="15" t="str">
        <f>IF('Sales Mix'!$B53="","",'Sales Mix'!$B53*'Intermediate Work'!Z$37*'Seasonality Impact'!AA53)</f>
        <v/>
      </c>
      <c r="AA53" s="15" t="str">
        <f>IF('Sales Mix'!$B53="","",'Sales Mix'!$B53*'Intermediate Work'!AA$37*'Seasonality Impact'!AB53)</f>
        <v/>
      </c>
      <c r="AB53" s="15" t="str">
        <f>IF('Sales Mix'!$B53="","",'Sales Mix'!$B53*'Intermediate Work'!AB$37*'Seasonality Impact'!AC53)</f>
        <v/>
      </c>
      <c r="AC53" s="15" t="str">
        <f>IF('Sales Mix'!$B53="","",'Sales Mix'!$B53*'Intermediate Work'!AC$37*'Seasonality Impact'!AD53)</f>
        <v/>
      </c>
      <c r="AD53" s="15" t="str">
        <f>IF('Sales Mix'!$B53="","",'Sales Mix'!$B53*'Intermediate Work'!AD$37*'Seasonality Impact'!AE53)</f>
        <v/>
      </c>
      <c r="AE53" s="15" t="str">
        <f>IF('Sales Mix'!$B53="","",'Sales Mix'!$B53*'Intermediate Work'!AE$37*'Seasonality Impact'!AF53)</f>
        <v/>
      </c>
      <c r="AF53" s="15" t="str">
        <f>IF('Sales Mix'!$B53="","",'Sales Mix'!$B53*'Intermediate Work'!AF$37*'Seasonality Impact'!AG53)</f>
        <v/>
      </c>
      <c r="AG53" s="15" t="str">
        <f>IF('Sales Mix'!$B53="","",'Sales Mix'!$B53*'Intermediate Work'!AG$37*'Seasonality Impact'!AH53)</f>
        <v/>
      </c>
      <c r="AH53" s="15" t="str">
        <f>IF('Sales Mix'!$B53="","",'Sales Mix'!$B53*'Intermediate Work'!AH$37*'Seasonality Impact'!AI53)</f>
        <v/>
      </c>
      <c r="AI53" s="15" t="str">
        <f>IF('Sales Mix'!$B53="","",'Sales Mix'!$B53*'Intermediate Work'!AI$37*'Seasonality Impact'!AJ53)</f>
        <v/>
      </c>
      <c r="AJ53" s="15" t="str">
        <f>IF('Sales Mix'!$B53="","",'Sales Mix'!$B53*'Intermediate Work'!AJ$37*'Seasonality Impact'!AK53)</f>
        <v/>
      </c>
      <c r="AK53" s="15" t="str">
        <f>IF('Sales Mix'!$B53="","",'Sales Mix'!$B53*'Intermediate Work'!AK$37*'Seasonality Impact'!AL53)</f>
        <v/>
      </c>
    </row>
    <row r="54" spans="1:37" x14ac:dyDescent="0.25">
      <c r="A54" t="str">
        <f>IF('Sales Mix'!A54="","",'Sales Mix'!A54)</f>
        <v/>
      </c>
      <c r="B54" s="15" t="str">
        <f>IF('Sales Mix'!$B54="","",'Sales Mix'!$B54*'Intermediate Work'!B$37*'Seasonality Impact'!C54)</f>
        <v/>
      </c>
      <c r="C54" s="15" t="str">
        <f>IF('Sales Mix'!$B54="","",'Sales Mix'!$B54*'Intermediate Work'!C$37*'Seasonality Impact'!D54)</f>
        <v/>
      </c>
      <c r="D54" s="15" t="str">
        <f>IF('Sales Mix'!$B54="","",'Sales Mix'!$B54*'Intermediate Work'!D$37*'Seasonality Impact'!E54)</f>
        <v/>
      </c>
      <c r="E54" s="15" t="str">
        <f>IF('Sales Mix'!$B54="","",'Sales Mix'!$B54*'Intermediate Work'!E$37*'Seasonality Impact'!F54)</f>
        <v/>
      </c>
      <c r="F54" s="15" t="str">
        <f>IF('Sales Mix'!$B54="","",'Sales Mix'!$B54*'Intermediate Work'!F$37*'Seasonality Impact'!G54)</f>
        <v/>
      </c>
      <c r="G54" s="15" t="str">
        <f>IF('Sales Mix'!$B54="","",'Sales Mix'!$B54*'Intermediate Work'!G$37*'Seasonality Impact'!H54)</f>
        <v/>
      </c>
      <c r="H54" s="15" t="str">
        <f>IF('Sales Mix'!$B54="","",'Sales Mix'!$B54*'Intermediate Work'!H$37*'Seasonality Impact'!I54)</f>
        <v/>
      </c>
      <c r="I54" s="15" t="str">
        <f>IF('Sales Mix'!$B54="","",'Sales Mix'!$B54*'Intermediate Work'!I$37*'Seasonality Impact'!J54)</f>
        <v/>
      </c>
      <c r="J54" s="15" t="str">
        <f>IF('Sales Mix'!$B54="","",'Sales Mix'!$B54*'Intermediate Work'!J$37*'Seasonality Impact'!K54)</f>
        <v/>
      </c>
      <c r="K54" s="15" t="str">
        <f>IF('Sales Mix'!$B54="","",'Sales Mix'!$B54*'Intermediate Work'!K$37*'Seasonality Impact'!L54)</f>
        <v/>
      </c>
      <c r="L54" s="15" t="str">
        <f>IF('Sales Mix'!$B54="","",'Sales Mix'!$B54*'Intermediate Work'!L$37*'Seasonality Impact'!M54)</f>
        <v/>
      </c>
      <c r="M54" s="15" t="str">
        <f>IF('Sales Mix'!$B54="","",'Sales Mix'!$B54*'Intermediate Work'!M$37*'Seasonality Impact'!N54)</f>
        <v/>
      </c>
      <c r="N54" s="15" t="str">
        <f>IF('Sales Mix'!$B54="","",'Sales Mix'!$B54*'Intermediate Work'!N$37*'Seasonality Impact'!O54)</f>
        <v/>
      </c>
      <c r="O54" s="15" t="str">
        <f>IF('Sales Mix'!$B54="","",'Sales Mix'!$B54*'Intermediate Work'!O$37*'Seasonality Impact'!P54)</f>
        <v/>
      </c>
      <c r="P54" s="15" t="str">
        <f>IF('Sales Mix'!$B54="","",'Sales Mix'!$B54*'Intermediate Work'!P$37*'Seasonality Impact'!Q54)</f>
        <v/>
      </c>
      <c r="Q54" s="15" t="str">
        <f>IF('Sales Mix'!$B54="","",'Sales Mix'!$B54*'Intermediate Work'!Q$37*'Seasonality Impact'!R54)</f>
        <v/>
      </c>
      <c r="R54" s="15" t="str">
        <f>IF('Sales Mix'!$B54="","",'Sales Mix'!$B54*'Intermediate Work'!R$37*'Seasonality Impact'!S54)</f>
        <v/>
      </c>
      <c r="S54" s="15" t="str">
        <f>IF('Sales Mix'!$B54="","",'Sales Mix'!$B54*'Intermediate Work'!S$37*'Seasonality Impact'!T54)</f>
        <v/>
      </c>
      <c r="T54" s="15" t="str">
        <f>IF('Sales Mix'!$B54="","",'Sales Mix'!$B54*'Intermediate Work'!T$37*'Seasonality Impact'!U54)</f>
        <v/>
      </c>
      <c r="U54" s="15" t="str">
        <f>IF('Sales Mix'!$B54="","",'Sales Mix'!$B54*'Intermediate Work'!U$37*'Seasonality Impact'!V54)</f>
        <v/>
      </c>
      <c r="V54" s="15" t="str">
        <f>IF('Sales Mix'!$B54="","",'Sales Mix'!$B54*'Intermediate Work'!V$37*'Seasonality Impact'!W54)</f>
        <v/>
      </c>
      <c r="W54" s="15" t="str">
        <f>IF('Sales Mix'!$B54="","",'Sales Mix'!$B54*'Intermediate Work'!W$37*'Seasonality Impact'!X54)</f>
        <v/>
      </c>
      <c r="X54" s="15" t="str">
        <f>IF('Sales Mix'!$B54="","",'Sales Mix'!$B54*'Intermediate Work'!X$37*'Seasonality Impact'!Y54)</f>
        <v/>
      </c>
      <c r="Y54" s="15" t="str">
        <f>IF('Sales Mix'!$B54="","",'Sales Mix'!$B54*'Intermediate Work'!Y$37*'Seasonality Impact'!Z54)</f>
        <v/>
      </c>
      <c r="Z54" s="15" t="str">
        <f>IF('Sales Mix'!$B54="","",'Sales Mix'!$B54*'Intermediate Work'!Z$37*'Seasonality Impact'!AA54)</f>
        <v/>
      </c>
      <c r="AA54" s="15" t="str">
        <f>IF('Sales Mix'!$B54="","",'Sales Mix'!$B54*'Intermediate Work'!AA$37*'Seasonality Impact'!AB54)</f>
        <v/>
      </c>
      <c r="AB54" s="15" t="str">
        <f>IF('Sales Mix'!$B54="","",'Sales Mix'!$B54*'Intermediate Work'!AB$37*'Seasonality Impact'!AC54)</f>
        <v/>
      </c>
      <c r="AC54" s="15" t="str">
        <f>IF('Sales Mix'!$B54="","",'Sales Mix'!$B54*'Intermediate Work'!AC$37*'Seasonality Impact'!AD54)</f>
        <v/>
      </c>
      <c r="AD54" s="15" t="str">
        <f>IF('Sales Mix'!$B54="","",'Sales Mix'!$B54*'Intermediate Work'!AD$37*'Seasonality Impact'!AE54)</f>
        <v/>
      </c>
      <c r="AE54" s="15" t="str">
        <f>IF('Sales Mix'!$B54="","",'Sales Mix'!$B54*'Intermediate Work'!AE$37*'Seasonality Impact'!AF54)</f>
        <v/>
      </c>
      <c r="AF54" s="15" t="str">
        <f>IF('Sales Mix'!$B54="","",'Sales Mix'!$B54*'Intermediate Work'!AF$37*'Seasonality Impact'!AG54)</f>
        <v/>
      </c>
      <c r="AG54" s="15" t="str">
        <f>IF('Sales Mix'!$B54="","",'Sales Mix'!$B54*'Intermediate Work'!AG$37*'Seasonality Impact'!AH54)</f>
        <v/>
      </c>
      <c r="AH54" s="15" t="str">
        <f>IF('Sales Mix'!$B54="","",'Sales Mix'!$B54*'Intermediate Work'!AH$37*'Seasonality Impact'!AI54)</f>
        <v/>
      </c>
      <c r="AI54" s="15" t="str">
        <f>IF('Sales Mix'!$B54="","",'Sales Mix'!$B54*'Intermediate Work'!AI$37*'Seasonality Impact'!AJ54)</f>
        <v/>
      </c>
      <c r="AJ54" s="15" t="str">
        <f>IF('Sales Mix'!$B54="","",'Sales Mix'!$B54*'Intermediate Work'!AJ$37*'Seasonality Impact'!AK54)</f>
        <v/>
      </c>
      <c r="AK54" s="15" t="str">
        <f>IF('Sales Mix'!$B54="","",'Sales Mix'!$B54*'Intermediate Work'!AK$37*'Seasonality Impact'!AL54)</f>
        <v/>
      </c>
    </row>
    <row r="55" spans="1:37" x14ac:dyDescent="0.25">
      <c r="A55" t="str">
        <f>IF('Sales Mix'!A55="","",'Sales Mix'!A55)</f>
        <v/>
      </c>
      <c r="B55" s="15" t="str">
        <f>IF('Sales Mix'!$B55="","",'Sales Mix'!$B55*'Intermediate Work'!B$37*'Seasonality Impact'!C55)</f>
        <v/>
      </c>
      <c r="C55" s="15" t="str">
        <f>IF('Sales Mix'!$B55="","",'Sales Mix'!$B55*'Intermediate Work'!C$37*'Seasonality Impact'!D55)</f>
        <v/>
      </c>
      <c r="D55" s="15" t="str">
        <f>IF('Sales Mix'!$B55="","",'Sales Mix'!$B55*'Intermediate Work'!D$37*'Seasonality Impact'!E55)</f>
        <v/>
      </c>
      <c r="E55" s="15" t="str">
        <f>IF('Sales Mix'!$B55="","",'Sales Mix'!$B55*'Intermediate Work'!E$37*'Seasonality Impact'!F55)</f>
        <v/>
      </c>
      <c r="F55" s="15" t="str">
        <f>IF('Sales Mix'!$B55="","",'Sales Mix'!$B55*'Intermediate Work'!F$37*'Seasonality Impact'!G55)</f>
        <v/>
      </c>
      <c r="G55" s="15" t="str">
        <f>IF('Sales Mix'!$B55="","",'Sales Mix'!$B55*'Intermediate Work'!G$37*'Seasonality Impact'!H55)</f>
        <v/>
      </c>
      <c r="H55" s="15" t="str">
        <f>IF('Sales Mix'!$B55="","",'Sales Mix'!$B55*'Intermediate Work'!H$37*'Seasonality Impact'!I55)</f>
        <v/>
      </c>
      <c r="I55" s="15" t="str">
        <f>IF('Sales Mix'!$B55="","",'Sales Mix'!$B55*'Intermediate Work'!I$37*'Seasonality Impact'!J55)</f>
        <v/>
      </c>
      <c r="J55" s="15" t="str">
        <f>IF('Sales Mix'!$B55="","",'Sales Mix'!$B55*'Intermediate Work'!J$37*'Seasonality Impact'!K55)</f>
        <v/>
      </c>
      <c r="K55" s="15" t="str">
        <f>IF('Sales Mix'!$B55="","",'Sales Mix'!$B55*'Intermediate Work'!K$37*'Seasonality Impact'!L55)</f>
        <v/>
      </c>
      <c r="L55" s="15" t="str">
        <f>IF('Sales Mix'!$B55="","",'Sales Mix'!$B55*'Intermediate Work'!L$37*'Seasonality Impact'!M55)</f>
        <v/>
      </c>
      <c r="M55" s="15" t="str">
        <f>IF('Sales Mix'!$B55="","",'Sales Mix'!$B55*'Intermediate Work'!M$37*'Seasonality Impact'!N55)</f>
        <v/>
      </c>
      <c r="N55" s="15" t="str">
        <f>IF('Sales Mix'!$B55="","",'Sales Mix'!$B55*'Intermediate Work'!N$37*'Seasonality Impact'!O55)</f>
        <v/>
      </c>
      <c r="O55" s="15" t="str">
        <f>IF('Sales Mix'!$B55="","",'Sales Mix'!$B55*'Intermediate Work'!O$37*'Seasonality Impact'!P55)</f>
        <v/>
      </c>
      <c r="P55" s="15" t="str">
        <f>IF('Sales Mix'!$B55="","",'Sales Mix'!$B55*'Intermediate Work'!P$37*'Seasonality Impact'!Q55)</f>
        <v/>
      </c>
      <c r="Q55" s="15" t="str">
        <f>IF('Sales Mix'!$B55="","",'Sales Mix'!$B55*'Intermediate Work'!Q$37*'Seasonality Impact'!R55)</f>
        <v/>
      </c>
      <c r="R55" s="15" t="str">
        <f>IF('Sales Mix'!$B55="","",'Sales Mix'!$B55*'Intermediate Work'!R$37*'Seasonality Impact'!S55)</f>
        <v/>
      </c>
      <c r="S55" s="15" t="str">
        <f>IF('Sales Mix'!$B55="","",'Sales Mix'!$B55*'Intermediate Work'!S$37*'Seasonality Impact'!T55)</f>
        <v/>
      </c>
      <c r="T55" s="15" t="str">
        <f>IF('Sales Mix'!$B55="","",'Sales Mix'!$B55*'Intermediate Work'!T$37*'Seasonality Impact'!U55)</f>
        <v/>
      </c>
      <c r="U55" s="15" t="str">
        <f>IF('Sales Mix'!$B55="","",'Sales Mix'!$B55*'Intermediate Work'!U$37*'Seasonality Impact'!V55)</f>
        <v/>
      </c>
      <c r="V55" s="15" t="str">
        <f>IF('Sales Mix'!$B55="","",'Sales Mix'!$B55*'Intermediate Work'!V$37*'Seasonality Impact'!W55)</f>
        <v/>
      </c>
      <c r="W55" s="15" t="str">
        <f>IF('Sales Mix'!$B55="","",'Sales Mix'!$B55*'Intermediate Work'!W$37*'Seasonality Impact'!X55)</f>
        <v/>
      </c>
      <c r="X55" s="15" t="str">
        <f>IF('Sales Mix'!$B55="","",'Sales Mix'!$B55*'Intermediate Work'!X$37*'Seasonality Impact'!Y55)</f>
        <v/>
      </c>
      <c r="Y55" s="15" t="str">
        <f>IF('Sales Mix'!$B55="","",'Sales Mix'!$B55*'Intermediate Work'!Y$37*'Seasonality Impact'!Z55)</f>
        <v/>
      </c>
      <c r="Z55" s="15" t="str">
        <f>IF('Sales Mix'!$B55="","",'Sales Mix'!$B55*'Intermediate Work'!Z$37*'Seasonality Impact'!AA55)</f>
        <v/>
      </c>
      <c r="AA55" s="15" t="str">
        <f>IF('Sales Mix'!$B55="","",'Sales Mix'!$B55*'Intermediate Work'!AA$37*'Seasonality Impact'!AB55)</f>
        <v/>
      </c>
      <c r="AB55" s="15" t="str">
        <f>IF('Sales Mix'!$B55="","",'Sales Mix'!$B55*'Intermediate Work'!AB$37*'Seasonality Impact'!AC55)</f>
        <v/>
      </c>
      <c r="AC55" s="15" t="str">
        <f>IF('Sales Mix'!$B55="","",'Sales Mix'!$B55*'Intermediate Work'!AC$37*'Seasonality Impact'!AD55)</f>
        <v/>
      </c>
      <c r="AD55" s="15" t="str">
        <f>IF('Sales Mix'!$B55="","",'Sales Mix'!$B55*'Intermediate Work'!AD$37*'Seasonality Impact'!AE55)</f>
        <v/>
      </c>
      <c r="AE55" s="15" t="str">
        <f>IF('Sales Mix'!$B55="","",'Sales Mix'!$B55*'Intermediate Work'!AE$37*'Seasonality Impact'!AF55)</f>
        <v/>
      </c>
      <c r="AF55" s="15" t="str">
        <f>IF('Sales Mix'!$B55="","",'Sales Mix'!$B55*'Intermediate Work'!AF$37*'Seasonality Impact'!AG55)</f>
        <v/>
      </c>
      <c r="AG55" s="15" t="str">
        <f>IF('Sales Mix'!$B55="","",'Sales Mix'!$B55*'Intermediate Work'!AG$37*'Seasonality Impact'!AH55)</f>
        <v/>
      </c>
      <c r="AH55" s="15" t="str">
        <f>IF('Sales Mix'!$B55="","",'Sales Mix'!$B55*'Intermediate Work'!AH$37*'Seasonality Impact'!AI55)</f>
        <v/>
      </c>
      <c r="AI55" s="15" t="str">
        <f>IF('Sales Mix'!$B55="","",'Sales Mix'!$B55*'Intermediate Work'!AI$37*'Seasonality Impact'!AJ55)</f>
        <v/>
      </c>
      <c r="AJ55" s="15" t="str">
        <f>IF('Sales Mix'!$B55="","",'Sales Mix'!$B55*'Intermediate Work'!AJ$37*'Seasonality Impact'!AK55)</f>
        <v/>
      </c>
      <c r="AK55" s="15" t="str">
        <f>IF('Sales Mix'!$B55="","",'Sales Mix'!$B55*'Intermediate Work'!AK$37*'Seasonality Impact'!AL55)</f>
        <v/>
      </c>
    </row>
    <row r="56" spans="1:37" x14ac:dyDescent="0.25">
      <c r="A56" t="str">
        <f>IF('Sales Mix'!A56="","",'Sales Mix'!A56)</f>
        <v/>
      </c>
      <c r="B56" s="15" t="str">
        <f>IF('Sales Mix'!$B56="","",'Sales Mix'!$B56*'Intermediate Work'!B$37*'Seasonality Impact'!C56)</f>
        <v/>
      </c>
      <c r="C56" s="15" t="str">
        <f>IF('Sales Mix'!$B56="","",'Sales Mix'!$B56*'Intermediate Work'!C$37*'Seasonality Impact'!D56)</f>
        <v/>
      </c>
      <c r="D56" s="15" t="str">
        <f>IF('Sales Mix'!$B56="","",'Sales Mix'!$B56*'Intermediate Work'!D$37*'Seasonality Impact'!E56)</f>
        <v/>
      </c>
      <c r="E56" s="15" t="str">
        <f>IF('Sales Mix'!$B56="","",'Sales Mix'!$B56*'Intermediate Work'!E$37*'Seasonality Impact'!F56)</f>
        <v/>
      </c>
      <c r="F56" s="15" t="str">
        <f>IF('Sales Mix'!$B56="","",'Sales Mix'!$B56*'Intermediate Work'!F$37*'Seasonality Impact'!G56)</f>
        <v/>
      </c>
      <c r="G56" s="15" t="str">
        <f>IF('Sales Mix'!$B56="","",'Sales Mix'!$B56*'Intermediate Work'!G$37*'Seasonality Impact'!H56)</f>
        <v/>
      </c>
      <c r="H56" s="15" t="str">
        <f>IF('Sales Mix'!$B56="","",'Sales Mix'!$B56*'Intermediate Work'!H$37*'Seasonality Impact'!I56)</f>
        <v/>
      </c>
      <c r="I56" s="15" t="str">
        <f>IF('Sales Mix'!$B56="","",'Sales Mix'!$B56*'Intermediate Work'!I$37*'Seasonality Impact'!J56)</f>
        <v/>
      </c>
      <c r="J56" s="15" t="str">
        <f>IF('Sales Mix'!$B56="","",'Sales Mix'!$B56*'Intermediate Work'!J$37*'Seasonality Impact'!K56)</f>
        <v/>
      </c>
      <c r="K56" s="15" t="str">
        <f>IF('Sales Mix'!$B56="","",'Sales Mix'!$B56*'Intermediate Work'!K$37*'Seasonality Impact'!L56)</f>
        <v/>
      </c>
      <c r="L56" s="15" t="str">
        <f>IF('Sales Mix'!$B56="","",'Sales Mix'!$B56*'Intermediate Work'!L$37*'Seasonality Impact'!M56)</f>
        <v/>
      </c>
      <c r="M56" s="15" t="str">
        <f>IF('Sales Mix'!$B56="","",'Sales Mix'!$B56*'Intermediate Work'!M$37*'Seasonality Impact'!N56)</f>
        <v/>
      </c>
      <c r="N56" s="15" t="str">
        <f>IF('Sales Mix'!$B56="","",'Sales Mix'!$B56*'Intermediate Work'!N$37*'Seasonality Impact'!O56)</f>
        <v/>
      </c>
      <c r="O56" s="15" t="str">
        <f>IF('Sales Mix'!$B56="","",'Sales Mix'!$B56*'Intermediate Work'!O$37*'Seasonality Impact'!P56)</f>
        <v/>
      </c>
      <c r="P56" s="15" t="str">
        <f>IF('Sales Mix'!$B56="","",'Sales Mix'!$B56*'Intermediate Work'!P$37*'Seasonality Impact'!Q56)</f>
        <v/>
      </c>
      <c r="Q56" s="15" t="str">
        <f>IF('Sales Mix'!$B56="","",'Sales Mix'!$B56*'Intermediate Work'!Q$37*'Seasonality Impact'!R56)</f>
        <v/>
      </c>
      <c r="R56" s="15" t="str">
        <f>IF('Sales Mix'!$B56="","",'Sales Mix'!$B56*'Intermediate Work'!R$37*'Seasonality Impact'!S56)</f>
        <v/>
      </c>
      <c r="S56" s="15" t="str">
        <f>IF('Sales Mix'!$B56="","",'Sales Mix'!$B56*'Intermediate Work'!S$37*'Seasonality Impact'!T56)</f>
        <v/>
      </c>
      <c r="T56" s="15" t="str">
        <f>IF('Sales Mix'!$B56="","",'Sales Mix'!$B56*'Intermediate Work'!T$37*'Seasonality Impact'!U56)</f>
        <v/>
      </c>
      <c r="U56" s="15" t="str">
        <f>IF('Sales Mix'!$B56="","",'Sales Mix'!$B56*'Intermediate Work'!U$37*'Seasonality Impact'!V56)</f>
        <v/>
      </c>
      <c r="V56" s="15" t="str">
        <f>IF('Sales Mix'!$B56="","",'Sales Mix'!$B56*'Intermediate Work'!V$37*'Seasonality Impact'!W56)</f>
        <v/>
      </c>
      <c r="W56" s="15" t="str">
        <f>IF('Sales Mix'!$B56="","",'Sales Mix'!$B56*'Intermediate Work'!W$37*'Seasonality Impact'!X56)</f>
        <v/>
      </c>
      <c r="X56" s="15" t="str">
        <f>IF('Sales Mix'!$B56="","",'Sales Mix'!$B56*'Intermediate Work'!X$37*'Seasonality Impact'!Y56)</f>
        <v/>
      </c>
      <c r="Y56" s="15" t="str">
        <f>IF('Sales Mix'!$B56="","",'Sales Mix'!$B56*'Intermediate Work'!Y$37*'Seasonality Impact'!Z56)</f>
        <v/>
      </c>
      <c r="Z56" s="15" t="str">
        <f>IF('Sales Mix'!$B56="","",'Sales Mix'!$B56*'Intermediate Work'!Z$37*'Seasonality Impact'!AA56)</f>
        <v/>
      </c>
      <c r="AA56" s="15" t="str">
        <f>IF('Sales Mix'!$B56="","",'Sales Mix'!$B56*'Intermediate Work'!AA$37*'Seasonality Impact'!AB56)</f>
        <v/>
      </c>
      <c r="AB56" s="15" t="str">
        <f>IF('Sales Mix'!$B56="","",'Sales Mix'!$B56*'Intermediate Work'!AB$37*'Seasonality Impact'!AC56)</f>
        <v/>
      </c>
      <c r="AC56" s="15" t="str">
        <f>IF('Sales Mix'!$B56="","",'Sales Mix'!$B56*'Intermediate Work'!AC$37*'Seasonality Impact'!AD56)</f>
        <v/>
      </c>
      <c r="AD56" s="15" t="str">
        <f>IF('Sales Mix'!$B56="","",'Sales Mix'!$B56*'Intermediate Work'!AD$37*'Seasonality Impact'!AE56)</f>
        <v/>
      </c>
      <c r="AE56" s="15" t="str">
        <f>IF('Sales Mix'!$B56="","",'Sales Mix'!$B56*'Intermediate Work'!AE$37*'Seasonality Impact'!AF56)</f>
        <v/>
      </c>
      <c r="AF56" s="15" t="str">
        <f>IF('Sales Mix'!$B56="","",'Sales Mix'!$B56*'Intermediate Work'!AF$37*'Seasonality Impact'!AG56)</f>
        <v/>
      </c>
      <c r="AG56" s="15" t="str">
        <f>IF('Sales Mix'!$B56="","",'Sales Mix'!$B56*'Intermediate Work'!AG$37*'Seasonality Impact'!AH56)</f>
        <v/>
      </c>
      <c r="AH56" s="15" t="str">
        <f>IF('Sales Mix'!$B56="","",'Sales Mix'!$B56*'Intermediate Work'!AH$37*'Seasonality Impact'!AI56)</f>
        <v/>
      </c>
      <c r="AI56" s="15" t="str">
        <f>IF('Sales Mix'!$B56="","",'Sales Mix'!$B56*'Intermediate Work'!AI$37*'Seasonality Impact'!AJ56)</f>
        <v/>
      </c>
      <c r="AJ56" s="15" t="str">
        <f>IF('Sales Mix'!$B56="","",'Sales Mix'!$B56*'Intermediate Work'!AJ$37*'Seasonality Impact'!AK56)</f>
        <v/>
      </c>
      <c r="AK56" s="15" t="str">
        <f>IF('Sales Mix'!$B56="","",'Sales Mix'!$B56*'Intermediate Work'!AK$37*'Seasonality Impact'!AL56)</f>
        <v/>
      </c>
    </row>
    <row r="57" spans="1:37" x14ac:dyDescent="0.25">
      <c r="A57" t="str">
        <f>IF('Sales Mix'!A57="","",'Sales Mix'!A57)</f>
        <v/>
      </c>
      <c r="B57" s="15" t="str">
        <f>IF('Sales Mix'!$B57="","",'Sales Mix'!$B57*'Intermediate Work'!B$37*'Seasonality Impact'!C57)</f>
        <v/>
      </c>
      <c r="C57" s="15" t="str">
        <f>IF('Sales Mix'!$B57="","",'Sales Mix'!$B57*'Intermediate Work'!C$37*'Seasonality Impact'!D57)</f>
        <v/>
      </c>
      <c r="D57" s="15" t="str">
        <f>IF('Sales Mix'!$B57="","",'Sales Mix'!$B57*'Intermediate Work'!D$37*'Seasonality Impact'!E57)</f>
        <v/>
      </c>
      <c r="E57" s="15" t="str">
        <f>IF('Sales Mix'!$B57="","",'Sales Mix'!$B57*'Intermediate Work'!E$37*'Seasonality Impact'!F57)</f>
        <v/>
      </c>
      <c r="F57" s="15" t="str">
        <f>IF('Sales Mix'!$B57="","",'Sales Mix'!$B57*'Intermediate Work'!F$37*'Seasonality Impact'!G57)</f>
        <v/>
      </c>
      <c r="G57" s="15" t="str">
        <f>IF('Sales Mix'!$B57="","",'Sales Mix'!$B57*'Intermediate Work'!G$37*'Seasonality Impact'!H57)</f>
        <v/>
      </c>
      <c r="H57" s="15" t="str">
        <f>IF('Sales Mix'!$B57="","",'Sales Mix'!$B57*'Intermediate Work'!H$37*'Seasonality Impact'!I57)</f>
        <v/>
      </c>
      <c r="I57" s="15" t="str">
        <f>IF('Sales Mix'!$B57="","",'Sales Mix'!$B57*'Intermediate Work'!I$37*'Seasonality Impact'!J57)</f>
        <v/>
      </c>
      <c r="J57" s="15" t="str">
        <f>IF('Sales Mix'!$B57="","",'Sales Mix'!$B57*'Intermediate Work'!J$37*'Seasonality Impact'!K57)</f>
        <v/>
      </c>
      <c r="K57" s="15" t="str">
        <f>IF('Sales Mix'!$B57="","",'Sales Mix'!$B57*'Intermediate Work'!K$37*'Seasonality Impact'!L57)</f>
        <v/>
      </c>
      <c r="L57" s="15" t="str">
        <f>IF('Sales Mix'!$B57="","",'Sales Mix'!$B57*'Intermediate Work'!L$37*'Seasonality Impact'!M57)</f>
        <v/>
      </c>
      <c r="M57" s="15" t="str">
        <f>IF('Sales Mix'!$B57="","",'Sales Mix'!$B57*'Intermediate Work'!M$37*'Seasonality Impact'!N57)</f>
        <v/>
      </c>
      <c r="N57" s="15" t="str">
        <f>IF('Sales Mix'!$B57="","",'Sales Mix'!$B57*'Intermediate Work'!N$37*'Seasonality Impact'!O57)</f>
        <v/>
      </c>
      <c r="O57" s="15" t="str">
        <f>IF('Sales Mix'!$B57="","",'Sales Mix'!$B57*'Intermediate Work'!O$37*'Seasonality Impact'!P57)</f>
        <v/>
      </c>
      <c r="P57" s="15" t="str">
        <f>IF('Sales Mix'!$B57="","",'Sales Mix'!$B57*'Intermediate Work'!P$37*'Seasonality Impact'!Q57)</f>
        <v/>
      </c>
      <c r="Q57" s="15" t="str">
        <f>IF('Sales Mix'!$B57="","",'Sales Mix'!$B57*'Intermediate Work'!Q$37*'Seasonality Impact'!R57)</f>
        <v/>
      </c>
      <c r="R57" s="15" t="str">
        <f>IF('Sales Mix'!$B57="","",'Sales Mix'!$B57*'Intermediate Work'!R$37*'Seasonality Impact'!S57)</f>
        <v/>
      </c>
      <c r="S57" s="15" t="str">
        <f>IF('Sales Mix'!$B57="","",'Sales Mix'!$B57*'Intermediate Work'!S$37*'Seasonality Impact'!T57)</f>
        <v/>
      </c>
      <c r="T57" s="15" t="str">
        <f>IF('Sales Mix'!$B57="","",'Sales Mix'!$B57*'Intermediate Work'!T$37*'Seasonality Impact'!U57)</f>
        <v/>
      </c>
      <c r="U57" s="15" t="str">
        <f>IF('Sales Mix'!$B57="","",'Sales Mix'!$B57*'Intermediate Work'!U$37*'Seasonality Impact'!V57)</f>
        <v/>
      </c>
      <c r="V57" s="15" t="str">
        <f>IF('Sales Mix'!$B57="","",'Sales Mix'!$B57*'Intermediate Work'!V$37*'Seasonality Impact'!W57)</f>
        <v/>
      </c>
      <c r="W57" s="15" t="str">
        <f>IF('Sales Mix'!$B57="","",'Sales Mix'!$B57*'Intermediate Work'!W$37*'Seasonality Impact'!X57)</f>
        <v/>
      </c>
      <c r="X57" s="15" t="str">
        <f>IF('Sales Mix'!$B57="","",'Sales Mix'!$B57*'Intermediate Work'!X$37*'Seasonality Impact'!Y57)</f>
        <v/>
      </c>
      <c r="Y57" s="15" t="str">
        <f>IF('Sales Mix'!$B57="","",'Sales Mix'!$B57*'Intermediate Work'!Y$37*'Seasonality Impact'!Z57)</f>
        <v/>
      </c>
      <c r="Z57" s="15" t="str">
        <f>IF('Sales Mix'!$B57="","",'Sales Mix'!$B57*'Intermediate Work'!Z$37*'Seasonality Impact'!AA57)</f>
        <v/>
      </c>
      <c r="AA57" s="15" t="str">
        <f>IF('Sales Mix'!$B57="","",'Sales Mix'!$B57*'Intermediate Work'!AA$37*'Seasonality Impact'!AB57)</f>
        <v/>
      </c>
      <c r="AB57" s="15" t="str">
        <f>IF('Sales Mix'!$B57="","",'Sales Mix'!$B57*'Intermediate Work'!AB$37*'Seasonality Impact'!AC57)</f>
        <v/>
      </c>
      <c r="AC57" s="15" t="str">
        <f>IF('Sales Mix'!$B57="","",'Sales Mix'!$B57*'Intermediate Work'!AC$37*'Seasonality Impact'!AD57)</f>
        <v/>
      </c>
      <c r="AD57" s="15" t="str">
        <f>IF('Sales Mix'!$B57="","",'Sales Mix'!$B57*'Intermediate Work'!AD$37*'Seasonality Impact'!AE57)</f>
        <v/>
      </c>
      <c r="AE57" s="15" t="str">
        <f>IF('Sales Mix'!$B57="","",'Sales Mix'!$B57*'Intermediate Work'!AE$37*'Seasonality Impact'!AF57)</f>
        <v/>
      </c>
      <c r="AF57" s="15" t="str">
        <f>IF('Sales Mix'!$B57="","",'Sales Mix'!$B57*'Intermediate Work'!AF$37*'Seasonality Impact'!AG57)</f>
        <v/>
      </c>
      <c r="AG57" s="15" t="str">
        <f>IF('Sales Mix'!$B57="","",'Sales Mix'!$B57*'Intermediate Work'!AG$37*'Seasonality Impact'!AH57)</f>
        <v/>
      </c>
      <c r="AH57" s="15" t="str">
        <f>IF('Sales Mix'!$B57="","",'Sales Mix'!$B57*'Intermediate Work'!AH$37*'Seasonality Impact'!AI57)</f>
        <v/>
      </c>
      <c r="AI57" s="15" t="str">
        <f>IF('Sales Mix'!$B57="","",'Sales Mix'!$B57*'Intermediate Work'!AI$37*'Seasonality Impact'!AJ57)</f>
        <v/>
      </c>
      <c r="AJ57" s="15" t="str">
        <f>IF('Sales Mix'!$B57="","",'Sales Mix'!$B57*'Intermediate Work'!AJ$37*'Seasonality Impact'!AK57)</f>
        <v/>
      </c>
      <c r="AK57" s="15" t="str">
        <f>IF('Sales Mix'!$B57="","",'Sales Mix'!$B57*'Intermediate Work'!AK$37*'Seasonality Impact'!AL57)</f>
        <v/>
      </c>
    </row>
    <row r="58" spans="1:37" x14ac:dyDescent="0.25">
      <c r="A58" t="str">
        <f>IF('Sales Mix'!A58="","",'Sales Mix'!A58)</f>
        <v/>
      </c>
      <c r="B58" s="15" t="str">
        <f>IF('Sales Mix'!$B58="","",'Sales Mix'!$B58*'Intermediate Work'!B$37*'Seasonality Impact'!C58)</f>
        <v/>
      </c>
      <c r="C58" s="15" t="str">
        <f>IF('Sales Mix'!$B58="","",'Sales Mix'!$B58*'Intermediate Work'!C$37*'Seasonality Impact'!D58)</f>
        <v/>
      </c>
      <c r="D58" s="15" t="str">
        <f>IF('Sales Mix'!$B58="","",'Sales Mix'!$B58*'Intermediate Work'!D$37*'Seasonality Impact'!E58)</f>
        <v/>
      </c>
      <c r="E58" s="15" t="str">
        <f>IF('Sales Mix'!$B58="","",'Sales Mix'!$B58*'Intermediate Work'!E$37*'Seasonality Impact'!F58)</f>
        <v/>
      </c>
      <c r="F58" s="15" t="str">
        <f>IF('Sales Mix'!$B58="","",'Sales Mix'!$B58*'Intermediate Work'!F$37*'Seasonality Impact'!G58)</f>
        <v/>
      </c>
      <c r="G58" s="15" t="str">
        <f>IF('Sales Mix'!$B58="","",'Sales Mix'!$B58*'Intermediate Work'!G$37*'Seasonality Impact'!H58)</f>
        <v/>
      </c>
      <c r="H58" s="15" t="str">
        <f>IF('Sales Mix'!$B58="","",'Sales Mix'!$B58*'Intermediate Work'!H$37*'Seasonality Impact'!I58)</f>
        <v/>
      </c>
      <c r="I58" s="15" t="str">
        <f>IF('Sales Mix'!$B58="","",'Sales Mix'!$B58*'Intermediate Work'!I$37*'Seasonality Impact'!J58)</f>
        <v/>
      </c>
      <c r="J58" s="15" t="str">
        <f>IF('Sales Mix'!$B58="","",'Sales Mix'!$B58*'Intermediate Work'!J$37*'Seasonality Impact'!K58)</f>
        <v/>
      </c>
      <c r="K58" s="15" t="str">
        <f>IF('Sales Mix'!$B58="","",'Sales Mix'!$B58*'Intermediate Work'!K$37*'Seasonality Impact'!L58)</f>
        <v/>
      </c>
      <c r="L58" s="15" t="str">
        <f>IF('Sales Mix'!$B58="","",'Sales Mix'!$B58*'Intermediate Work'!L$37*'Seasonality Impact'!M58)</f>
        <v/>
      </c>
      <c r="M58" s="15" t="str">
        <f>IF('Sales Mix'!$B58="","",'Sales Mix'!$B58*'Intermediate Work'!M$37*'Seasonality Impact'!N58)</f>
        <v/>
      </c>
      <c r="N58" s="15" t="str">
        <f>IF('Sales Mix'!$B58="","",'Sales Mix'!$B58*'Intermediate Work'!N$37*'Seasonality Impact'!O58)</f>
        <v/>
      </c>
      <c r="O58" s="15" t="str">
        <f>IF('Sales Mix'!$B58="","",'Sales Mix'!$B58*'Intermediate Work'!O$37*'Seasonality Impact'!P58)</f>
        <v/>
      </c>
      <c r="P58" s="15" t="str">
        <f>IF('Sales Mix'!$B58="","",'Sales Mix'!$B58*'Intermediate Work'!P$37*'Seasonality Impact'!Q58)</f>
        <v/>
      </c>
      <c r="Q58" s="15" t="str">
        <f>IF('Sales Mix'!$B58="","",'Sales Mix'!$B58*'Intermediate Work'!Q$37*'Seasonality Impact'!R58)</f>
        <v/>
      </c>
      <c r="R58" s="15" t="str">
        <f>IF('Sales Mix'!$B58="","",'Sales Mix'!$B58*'Intermediate Work'!R$37*'Seasonality Impact'!S58)</f>
        <v/>
      </c>
      <c r="S58" s="15" t="str">
        <f>IF('Sales Mix'!$B58="","",'Sales Mix'!$B58*'Intermediate Work'!S$37*'Seasonality Impact'!T58)</f>
        <v/>
      </c>
      <c r="T58" s="15" t="str">
        <f>IF('Sales Mix'!$B58="","",'Sales Mix'!$B58*'Intermediate Work'!T$37*'Seasonality Impact'!U58)</f>
        <v/>
      </c>
      <c r="U58" s="15" t="str">
        <f>IF('Sales Mix'!$B58="","",'Sales Mix'!$B58*'Intermediate Work'!U$37*'Seasonality Impact'!V58)</f>
        <v/>
      </c>
      <c r="V58" s="15" t="str">
        <f>IF('Sales Mix'!$B58="","",'Sales Mix'!$B58*'Intermediate Work'!V$37*'Seasonality Impact'!W58)</f>
        <v/>
      </c>
      <c r="W58" s="15" t="str">
        <f>IF('Sales Mix'!$B58="","",'Sales Mix'!$B58*'Intermediate Work'!W$37*'Seasonality Impact'!X58)</f>
        <v/>
      </c>
      <c r="X58" s="15" t="str">
        <f>IF('Sales Mix'!$B58="","",'Sales Mix'!$B58*'Intermediate Work'!X$37*'Seasonality Impact'!Y58)</f>
        <v/>
      </c>
      <c r="Y58" s="15" t="str">
        <f>IF('Sales Mix'!$B58="","",'Sales Mix'!$B58*'Intermediate Work'!Y$37*'Seasonality Impact'!Z58)</f>
        <v/>
      </c>
      <c r="Z58" s="15" t="str">
        <f>IF('Sales Mix'!$B58="","",'Sales Mix'!$B58*'Intermediate Work'!Z$37*'Seasonality Impact'!AA58)</f>
        <v/>
      </c>
      <c r="AA58" s="15" t="str">
        <f>IF('Sales Mix'!$B58="","",'Sales Mix'!$B58*'Intermediate Work'!AA$37*'Seasonality Impact'!AB58)</f>
        <v/>
      </c>
      <c r="AB58" s="15" t="str">
        <f>IF('Sales Mix'!$B58="","",'Sales Mix'!$B58*'Intermediate Work'!AB$37*'Seasonality Impact'!AC58)</f>
        <v/>
      </c>
      <c r="AC58" s="15" t="str">
        <f>IF('Sales Mix'!$B58="","",'Sales Mix'!$B58*'Intermediate Work'!AC$37*'Seasonality Impact'!AD58)</f>
        <v/>
      </c>
      <c r="AD58" s="15" t="str">
        <f>IF('Sales Mix'!$B58="","",'Sales Mix'!$B58*'Intermediate Work'!AD$37*'Seasonality Impact'!AE58)</f>
        <v/>
      </c>
      <c r="AE58" s="15" t="str">
        <f>IF('Sales Mix'!$B58="","",'Sales Mix'!$B58*'Intermediate Work'!AE$37*'Seasonality Impact'!AF58)</f>
        <v/>
      </c>
      <c r="AF58" s="15" t="str">
        <f>IF('Sales Mix'!$B58="","",'Sales Mix'!$B58*'Intermediate Work'!AF$37*'Seasonality Impact'!AG58)</f>
        <v/>
      </c>
      <c r="AG58" s="15" t="str">
        <f>IF('Sales Mix'!$B58="","",'Sales Mix'!$B58*'Intermediate Work'!AG$37*'Seasonality Impact'!AH58)</f>
        <v/>
      </c>
      <c r="AH58" s="15" t="str">
        <f>IF('Sales Mix'!$B58="","",'Sales Mix'!$B58*'Intermediate Work'!AH$37*'Seasonality Impact'!AI58)</f>
        <v/>
      </c>
      <c r="AI58" s="15" t="str">
        <f>IF('Sales Mix'!$B58="","",'Sales Mix'!$B58*'Intermediate Work'!AI$37*'Seasonality Impact'!AJ58)</f>
        <v/>
      </c>
      <c r="AJ58" s="15" t="str">
        <f>IF('Sales Mix'!$B58="","",'Sales Mix'!$B58*'Intermediate Work'!AJ$37*'Seasonality Impact'!AK58)</f>
        <v/>
      </c>
      <c r="AK58" s="15" t="str">
        <f>IF('Sales Mix'!$B58="","",'Sales Mix'!$B58*'Intermediate Work'!AK$37*'Seasonality Impact'!AL58)</f>
        <v/>
      </c>
    </row>
    <row r="59" spans="1:37" x14ac:dyDescent="0.25">
      <c r="A59" t="str">
        <f>IF('Sales Mix'!A59="","",'Sales Mix'!A59)</f>
        <v/>
      </c>
      <c r="B59" s="15" t="str">
        <f>IF('Sales Mix'!$B59="","",'Sales Mix'!$B59*'Intermediate Work'!B$37*'Seasonality Impact'!C59)</f>
        <v/>
      </c>
      <c r="C59" s="15" t="str">
        <f>IF('Sales Mix'!$B59="","",'Sales Mix'!$B59*'Intermediate Work'!C$37*'Seasonality Impact'!D59)</f>
        <v/>
      </c>
      <c r="D59" s="15" t="str">
        <f>IF('Sales Mix'!$B59="","",'Sales Mix'!$B59*'Intermediate Work'!D$37*'Seasonality Impact'!E59)</f>
        <v/>
      </c>
      <c r="E59" s="15" t="str">
        <f>IF('Sales Mix'!$B59="","",'Sales Mix'!$B59*'Intermediate Work'!E$37*'Seasonality Impact'!F59)</f>
        <v/>
      </c>
      <c r="F59" s="15" t="str">
        <f>IF('Sales Mix'!$B59="","",'Sales Mix'!$B59*'Intermediate Work'!F$37*'Seasonality Impact'!G59)</f>
        <v/>
      </c>
      <c r="G59" s="15" t="str">
        <f>IF('Sales Mix'!$B59="","",'Sales Mix'!$B59*'Intermediate Work'!G$37*'Seasonality Impact'!H59)</f>
        <v/>
      </c>
      <c r="H59" s="15" t="str">
        <f>IF('Sales Mix'!$B59="","",'Sales Mix'!$B59*'Intermediate Work'!H$37*'Seasonality Impact'!I59)</f>
        <v/>
      </c>
      <c r="I59" s="15" t="str">
        <f>IF('Sales Mix'!$B59="","",'Sales Mix'!$B59*'Intermediate Work'!I$37*'Seasonality Impact'!J59)</f>
        <v/>
      </c>
      <c r="J59" s="15" t="str">
        <f>IF('Sales Mix'!$B59="","",'Sales Mix'!$B59*'Intermediate Work'!J$37*'Seasonality Impact'!K59)</f>
        <v/>
      </c>
      <c r="K59" s="15" t="str">
        <f>IF('Sales Mix'!$B59="","",'Sales Mix'!$B59*'Intermediate Work'!K$37*'Seasonality Impact'!L59)</f>
        <v/>
      </c>
      <c r="L59" s="15" t="str">
        <f>IF('Sales Mix'!$B59="","",'Sales Mix'!$B59*'Intermediate Work'!L$37*'Seasonality Impact'!M59)</f>
        <v/>
      </c>
      <c r="M59" s="15" t="str">
        <f>IF('Sales Mix'!$B59="","",'Sales Mix'!$B59*'Intermediate Work'!M$37*'Seasonality Impact'!N59)</f>
        <v/>
      </c>
      <c r="N59" s="15" t="str">
        <f>IF('Sales Mix'!$B59="","",'Sales Mix'!$B59*'Intermediate Work'!N$37*'Seasonality Impact'!O59)</f>
        <v/>
      </c>
      <c r="O59" s="15" t="str">
        <f>IF('Sales Mix'!$B59="","",'Sales Mix'!$B59*'Intermediate Work'!O$37*'Seasonality Impact'!P59)</f>
        <v/>
      </c>
      <c r="P59" s="15" t="str">
        <f>IF('Sales Mix'!$B59="","",'Sales Mix'!$B59*'Intermediate Work'!P$37*'Seasonality Impact'!Q59)</f>
        <v/>
      </c>
      <c r="Q59" s="15" t="str">
        <f>IF('Sales Mix'!$B59="","",'Sales Mix'!$B59*'Intermediate Work'!Q$37*'Seasonality Impact'!R59)</f>
        <v/>
      </c>
      <c r="R59" s="15" t="str">
        <f>IF('Sales Mix'!$B59="","",'Sales Mix'!$B59*'Intermediate Work'!R$37*'Seasonality Impact'!S59)</f>
        <v/>
      </c>
      <c r="S59" s="15" t="str">
        <f>IF('Sales Mix'!$B59="","",'Sales Mix'!$B59*'Intermediate Work'!S$37*'Seasonality Impact'!T59)</f>
        <v/>
      </c>
      <c r="T59" s="15" t="str">
        <f>IF('Sales Mix'!$B59="","",'Sales Mix'!$B59*'Intermediate Work'!T$37*'Seasonality Impact'!U59)</f>
        <v/>
      </c>
      <c r="U59" s="15" t="str">
        <f>IF('Sales Mix'!$B59="","",'Sales Mix'!$B59*'Intermediate Work'!U$37*'Seasonality Impact'!V59)</f>
        <v/>
      </c>
      <c r="V59" s="15" t="str">
        <f>IF('Sales Mix'!$B59="","",'Sales Mix'!$B59*'Intermediate Work'!V$37*'Seasonality Impact'!W59)</f>
        <v/>
      </c>
      <c r="W59" s="15" t="str">
        <f>IF('Sales Mix'!$B59="","",'Sales Mix'!$B59*'Intermediate Work'!W$37*'Seasonality Impact'!X59)</f>
        <v/>
      </c>
      <c r="X59" s="15" t="str">
        <f>IF('Sales Mix'!$B59="","",'Sales Mix'!$B59*'Intermediate Work'!X$37*'Seasonality Impact'!Y59)</f>
        <v/>
      </c>
      <c r="Y59" s="15" t="str">
        <f>IF('Sales Mix'!$B59="","",'Sales Mix'!$B59*'Intermediate Work'!Y$37*'Seasonality Impact'!Z59)</f>
        <v/>
      </c>
      <c r="Z59" s="15" t="str">
        <f>IF('Sales Mix'!$B59="","",'Sales Mix'!$B59*'Intermediate Work'!Z$37*'Seasonality Impact'!AA59)</f>
        <v/>
      </c>
      <c r="AA59" s="15" t="str">
        <f>IF('Sales Mix'!$B59="","",'Sales Mix'!$B59*'Intermediate Work'!AA$37*'Seasonality Impact'!AB59)</f>
        <v/>
      </c>
      <c r="AB59" s="15" t="str">
        <f>IF('Sales Mix'!$B59="","",'Sales Mix'!$B59*'Intermediate Work'!AB$37*'Seasonality Impact'!AC59)</f>
        <v/>
      </c>
      <c r="AC59" s="15" t="str">
        <f>IF('Sales Mix'!$B59="","",'Sales Mix'!$B59*'Intermediate Work'!AC$37*'Seasonality Impact'!AD59)</f>
        <v/>
      </c>
      <c r="AD59" s="15" t="str">
        <f>IF('Sales Mix'!$B59="","",'Sales Mix'!$B59*'Intermediate Work'!AD$37*'Seasonality Impact'!AE59)</f>
        <v/>
      </c>
      <c r="AE59" s="15" t="str">
        <f>IF('Sales Mix'!$B59="","",'Sales Mix'!$B59*'Intermediate Work'!AE$37*'Seasonality Impact'!AF59)</f>
        <v/>
      </c>
      <c r="AF59" s="15" t="str">
        <f>IF('Sales Mix'!$B59="","",'Sales Mix'!$B59*'Intermediate Work'!AF$37*'Seasonality Impact'!AG59)</f>
        <v/>
      </c>
      <c r="AG59" s="15" t="str">
        <f>IF('Sales Mix'!$B59="","",'Sales Mix'!$B59*'Intermediate Work'!AG$37*'Seasonality Impact'!AH59)</f>
        <v/>
      </c>
      <c r="AH59" s="15" t="str">
        <f>IF('Sales Mix'!$B59="","",'Sales Mix'!$B59*'Intermediate Work'!AH$37*'Seasonality Impact'!AI59)</f>
        <v/>
      </c>
      <c r="AI59" s="15" t="str">
        <f>IF('Sales Mix'!$B59="","",'Sales Mix'!$B59*'Intermediate Work'!AI$37*'Seasonality Impact'!AJ59)</f>
        <v/>
      </c>
      <c r="AJ59" s="15" t="str">
        <f>IF('Sales Mix'!$B59="","",'Sales Mix'!$B59*'Intermediate Work'!AJ$37*'Seasonality Impact'!AK59)</f>
        <v/>
      </c>
      <c r="AK59" s="15" t="str">
        <f>IF('Sales Mix'!$B59="","",'Sales Mix'!$B59*'Intermediate Work'!AK$37*'Seasonality Impact'!AL59)</f>
        <v/>
      </c>
    </row>
    <row r="60" spans="1:37" x14ac:dyDescent="0.25">
      <c r="A60" t="str">
        <f>IF('Sales Mix'!A60="","",'Sales Mix'!A60)</f>
        <v/>
      </c>
      <c r="B60" s="15" t="str">
        <f>IF('Sales Mix'!$B60="","",'Sales Mix'!$B60*'Intermediate Work'!B$37*'Seasonality Impact'!C60)</f>
        <v/>
      </c>
      <c r="C60" s="15" t="str">
        <f>IF('Sales Mix'!$B60="","",'Sales Mix'!$B60*'Intermediate Work'!C$37*'Seasonality Impact'!D60)</f>
        <v/>
      </c>
      <c r="D60" s="15" t="str">
        <f>IF('Sales Mix'!$B60="","",'Sales Mix'!$B60*'Intermediate Work'!D$37*'Seasonality Impact'!E60)</f>
        <v/>
      </c>
      <c r="E60" s="15" t="str">
        <f>IF('Sales Mix'!$B60="","",'Sales Mix'!$B60*'Intermediate Work'!E$37*'Seasonality Impact'!F60)</f>
        <v/>
      </c>
      <c r="F60" s="15" t="str">
        <f>IF('Sales Mix'!$B60="","",'Sales Mix'!$B60*'Intermediate Work'!F$37*'Seasonality Impact'!G60)</f>
        <v/>
      </c>
      <c r="G60" s="15" t="str">
        <f>IF('Sales Mix'!$B60="","",'Sales Mix'!$B60*'Intermediate Work'!G$37*'Seasonality Impact'!H60)</f>
        <v/>
      </c>
      <c r="H60" s="15" t="str">
        <f>IF('Sales Mix'!$B60="","",'Sales Mix'!$B60*'Intermediate Work'!H$37*'Seasonality Impact'!I60)</f>
        <v/>
      </c>
      <c r="I60" s="15" t="str">
        <f>IF('Sales Mix'!$B60="","",'Sales Mix'!$B60*'Intermediate Work'!I$37*'Seasonality Impact'!J60)</f>
        <v/>
      </c>
      <c r="J60" s="15" t="str">
        <f>IF('Sales Mix'!$B60="","",'Sales Mix'!$B60*'Intermediate Work'!J$37*'Seasonality Impact'!K60)</f>
        <v/>
      </c>
      <c r="K60" s="15" t="str">
        <f>IF('Sales Mix'!$B60="","",'Sales Mix'!$B60*'Intermediate Work'!K$37*'Seasonality Impact'!L60)</f>
        <v/>
      </c>
      <c r="L60" s="15" t="str">
        <f>IF('Sales Mix'!$B60="","",'Sales Mix'!$B60*'Intermediate Work'!L$37*'Seasonality Impact'!M60)</f>
        <v/>
      </c>
      <c r="M60" s="15" t="str">
        <f>IF('Sales Mix'!$B60="","",'Sales Mix'!$B60*'Intermediate Work'!M$37*'Seasonality Impact'!N60)</f>
        <v/>
      </c>
      <c r="N60" s="15" t="str">
        <f>IF('Sales Mix'!$B60="","",'Sales Mix'!$B60*'Intermediate Work'!N$37*'Seasonality Impact'!O60)</f>
        <v/>
      </c>
      <c r="O60" s="15" t="str">
        <f>IF('Sales Mix'!$B60="","",'Sales Mix'!$B60*'Intermediate Work'!O$37*'Seasonality Impact'!P60)</f>
        <v/>
      </c>
      <c r="P60" s="15" t="str">
        <f>IF('Sales Mix'!$B60="","",'Sales Mix'!$B60*'Intermediate Work'!P$37*'Seasonality Impact'!Q60)</f>
        <v/>
      </c>
      <c r="Q60" s="15" t="str">
        <f>IF('Sales Mix'!$B60="","",'Sales Mix'!$B60*'Intermediate Work'!Q$37*'Seasonality Impact'!R60)</f>
        <v/>
      </c>
      <c r="R60" s="15" t="str">
        <f>IF('Sales Mix'!$B60="","",'Sales Mix'!$B60*'Intermediate Work'!R$37*'Seasonality Impact'!S60)</f>
        <v/>
      </c>
      <c r="S60" s="15" t="str">
        <f>IF('Sales Mix'!$B60="","",'Sales Mix'!$B60*'Intermediate Work'!S$37*'Seasonality Impact'!T60)</f>
        <v/>
      </c>
      <c r="T60" s="15" t="str">
        <f>IF('Sales Mix'!$B60="","",'Sales Mix'!$B60*'Intermediate Work'!T$37*'Seasonality Impact'!U60)</f>
        <v/>
      </c>
      <c r="U60" s="15" t="str">
        <f>IF('Sales Mix'!$B60="","",'Sales Mix'!$B60*'Intermediate Work'!U$37*'Seasonality Impact'!V60)</f>
        <v/>
      </c>
      <c r="V60" s="15" t="str">
        <f>IF('Sales Mix'!$B60="","",'Sales Mix'!$B60*'Intermediate Work'!V$37*'Seasonality Impact'!W60)</f>
        <v/>
      </c>
      <c r="W60" s="15" t="str">
        <f>IF('Sales Mix'!$B60="","",'Sales Mix'!$B60*'Intermediate Work'!W$37*'Seasonality Impact'!X60)</f>
        <v/>
      </c>
      <c r="X60" s="15" t="str">
        <f>IF('Sales Mix'!$B60="","",'Sales Mix'!$B60*'Intermediate Work'!X$37*'Seasonality Impact'!Y60)</f>
        <v/>
      </c>
      <c r="Y60" s="15" t="str">
        <f>IF('Sales Mix'!$B60="","",'Sales Mix'!$B60*'Intermediate Work'!Y$37*'Seasonality Impact'!Z60)</f>
        <v/>
      </c>
      <c r="Z60" s="15" t="str">
        <f>IF('Sales Mix'!$B60="","",'Sales Mix'!$B60*'Intermediate Work'!Z$37*'Seasonality Impact'!AA60)</f>
        <v/>
      </c>
      <c r="AA60" s="15" t="str">
        <f>IF('Sales Mix'!$B60="","",'Sales Mix'!$B60*'Intermediate Work'!AA$37*'Seasonality Impact'!AB60)</f>
        <v/>
      </c>
      <c r="AB60" s="15" t="str">
        <f>IF('Sales Mix'!$B60="","",'Sales Mix'!$B60*'Intermediate Work'!AB$37*'Seasonality Impact'!AC60)</f>
        <v/>
      </c>
      <c r="AC60" s="15" t="str">
        <f>IF('Sales Mix'!$B60="","",'Sales Mix'!$B60*'Intermediate Work'!AC$37*'Seasonality Impact'!AD60)</f>
        <v/>
      </c>
      <c r="AD60" s="15" t="str">
        <f>IF('Sales Mix'!$B60="","",'Sales Mix'!$B60*'Intermediate Work'!AD$37*'Seasonality Impact'!AE60)</f>
        <v/>
      </c>
      <c r="AE60" s="15" t="str">
        <f>IF('Sales Mix'!$B60="","",'Sales Mix'!$B60*'Intermediate Work'!AE$37*'Seasonality Impact'!AF60)</f>
        <v/>
      </c>
      <c r="AF60" s="15" t="str">
        <f>IF('Sales Mix'!$B60="","",'Sales Mix'!$B60*'Intermediate Work'!AF$37*'Seasonality Impact'!AG60)</f>
        <v/>
      </c>
      <c r="AG60" s="15" t="str">
        <f>IF('Sales Mix'!$B60="","",'Sales Mix'!$B60*'Intermediate Work'!AG$37*'Seasonality Impact'!AH60)</f>
        <v/>
      </c>
      <c r="AH60" s="15" t="str">
        <f>IF('Sales Mix'!$B60="","",'Sales Mix'!$B60*'Intermediate Work'!AH$37*'Seasonality Impact'!AI60)</f>
        <v/>
      </c>
      <c r="AI60" s="15" t="str">
        <f>IF('Sales Mix'!$B60="","",'Sales Mix'!$B60*'Intermediate Work'!AI$37*'Seasonality Impact'!AJ60)</f>
        <v/>
      </c>
      <c r="AJ60" s="15" t="str">
        <f>IF('Sales Mix'!$B60="","",'Sales Mix'!$B60*'Intermediate Work'!AJ$37*'Seasonality Impact'!AK60)</f>
        <v/>
      </c>
      <c r="AK60" s="15" t="str">
        <f>IF('Sales Mix'!$B60="","",'Sales Mix'!$B60*'Intermediate Work'!AK$37*'Seasonality Impact'!AL60)</f>
        <v/>
      </c>
    </row>
    <row r="61" spans="1:37" x14ac:dyDescent="0.25">
      <c r="A61" t="str">
        <f>IF('Sales Mix'!A61="","",'Sales Mix'!A61)</f>
        <v/>
      </c>
      <c r="B61" s="15" t="str">
        <f>IF('Sales Mix'!$B61="","",'Sales Mix'!$B61*'Intermediate Work'!B$37*'Seasonality Impact'!C61)</f>
        <v/>
      </c>
      <c r="C61" s="15" t="str">
        <f>IF('Sales Mix'!$B61="","",'Sales Mix'!$B61*'Intermediate Work'!C$37*'Seasonality Impact'!D61)</f>
        <v/>
      </c>
      <c r="D61" s="15" t="str">
        <f>IF('Sales Mix'!$B61="","",'Sales Mix'!$B61*'Intermediate Work'!D$37*'Seasonality Impact'!E61)</f>
        <v/>
      </c>
      <c r="E61" s="15" t="str">
        <f>IF('Sales Mix'!$B61="","",'Sales Mix'!$B61*'Intermediate Work'!E$37*'Seasonality Impact'!F61)</f>
        <v/>
      </c>
      <c r="F61" s="15" t="str">
        <f>IF('Sales Mix'!$B61="","",'Sales Mix'!$B61*'Intermediate Work'!F$37*'Seasonality Impact'!G61)</f>
        <v/>
      </c>
      <c r="G61" s="15" t="str">
        <f>IF('Sales Mix'!$B61="","",'Sales Mix'!$B61*'Intermediate Work'!G$37*'Seasonality Impact'!H61)</f>
        <v/>
      </c>
      <c r="H61" s="15" t="str">
        <f>IF('Sales Mix'!$B61="","",'Sales Mix'!$B61*'Intermediate Work'!H$37*'Seasonality Impact'!I61)</f>
        <v/>
      </c>
      <c r="I61" s="15" t="str">
        <f>IF('Sales Mix'!$B61="","",'Sales Mix'!$B61*'Intermediate Work'!I$37*'Seasonality Impact'!J61)</f>
        <v/>
      </c>
      <c r="J61" s="15" t="str">
        <f>IF('Sales Mix'!$B61="","",'Sales Mix'!$B61*'Intermediate Work'!J$37*'Seasonality Impact'!K61)</f>
        <v/>
      </c>
      <c r="K61" s="15" t="str">
        <f>IF('Sales Mix'!$B61="","",'Sales Mix'!$B61*'Intermediate Work'!K$37*'Seasonality Impact'!L61)</f>
        <v/>
      </c>
      <c r="L61" s="15" t="str">
        <f>IF('Sales Mix'!$B61="","",'Sales Mix'!$B61*'Intermediate Work'!L$37*'Seasonality Impact'!M61)</f>
        <v/>
      </c>
      <c r="M61" s="15" t="str">
        <f>IF('Sales Mix'!$B61="","",'Sales Mix'!$B61*'Intermediate Work'!M$37*'Seasonality Impact'!N61)</f>
        <v/>
      </c>
      <c r="N61" s="15" t="str">
        <f>IF('Sales Mix'!$B61="","",'Sales Mix'!$B61*'Intermediate Work'!N$37*'Seasonality Impact'!O61)</f>
        <v/>
      </c>
      <c r="O61" s="15" t="str">
        <f>IF('Sales Mix'!$B61="","",'Sales Mix'!$B61*'Intermediate Work'!O$37*'Seasonality Impact'!P61)</f>
        <v/>
      </c>
      <c r="P61" s="15" t="str">
        <f>IF('Sales Mix'!$B61="","",'Sales Mix'!$B61*'Intermediate Work'!P$37*'Seasonality Impact'!Q61)</f>
        <v/>
      </c>
      <c r="Q61" s="15" t="str">
        <f>IF('Sales Mix'!$B61="","",'Sales Mix'!$B61*'Intermediate Work'!Q$37*'Seasonality Impact'!R61)</f>
        <v/>
      </c>
      <c r="R61" s="15" t="str">
        <f>IF('Sales Mix'!$B61="","",'Sales Mix'!$B61*'Intermediate Work'!R$37*'Seasonality Impact'!S61)</f>
        <v/>
      </c>
      <c r="S61" s="15" t="str">
        <f>IF('Sales Mix'!$B61="","",'Sales Mix'!$B61*'Intermediate Work'!S$37*'Seasonality Impact'!T61)</f>
        <v/>
      </c>
      <c r="T61" s="15" t="str">
        <f>IF('Sales Mix'!$B61="","",'Sales Mix'!$B61*'Intermediate Work'!T$37*'Seasonality Impact'!U61)</f>
        <v/>
      </c>
      <c r="U61" s="15" t="str">
        <f>IF('Sales Mix'!$B61="","",'Sales Mix'!$B61*'Intermediate Work'!U$37*'Seasonality Impact'!V61)</f>
        <v/>
      </c>
      <c r="V61" s="15" t="str">
        <f>IF('Sales Mix'!$B61="","",'Sales Mix'!$B61*'Intermediate Work'!V$37*'Seasonality Impact'!W61)</f>
        <v/>
      </c>
      <c r="W61" s="15" t="str">
        <f>IF('Sales Mix'!$B61="","",'Sales Mix'!$B61*'Intermediate Work'!W$37*'Seasonality Impact'!X61)</f>
        <v/>
      </c>
      <c r="X61" s="15" t="str">
        <f>IF('Sales Mix'!$B61="","",'Sales Mix'!$B61*'Intermediate Work'!X$37*'Seasonality Impact'!Y61)</f>
        <v/>
      </c>
      <c r="Y61" s="15" t="str">
        <f>IF('Sales Mix'!$B61="","",'Sales Mix'!$B61*'Intermediate Work'!Y$37*'Seasonality Impact'!Z61)</f>
        <v/>
      </c>
      <c r="Z61" s="15" t="str">
        <f>IF('Sales Mix'!$B61="","",'Sales Mix'!$B61*'Intermediate Work'!Z$37*'Seasonality Impact'!AA61)</f>
        <v/>
      </c>
      <c r="AA61" s="15" t="str">
        <f>IF('Sales Mix'!$B61="","",'Sales Mix'!$B61*'Intermediate Work'!AA$37*'Seasonality Impact'!AB61)</f>
        <v/>
      </c>
      <c r="AB61" s="15" t="str">
        <f>IF('Sales Mix'!$B61="","",'Sales Mix'!$B61*'Intermediate Work'!AB$37*'Seasonality Impact'!AC61)</f>
        <v/>
      </c>
      <c r="AC61" s="15" t="str">
        <f>IF('Sales Mix'!$B61="","",'Sales Mix'!$B61*'Intermediate Work'!AC$37*'Seasonality Impact'!AD61)</f>
        <v/>
      </c>
      <c r="AD61" s="15" t="str">
        <f>IF('Sales Mix'!$B61="","",'Sales Mix'!$B61*'Intermediate Work'!AD$37*'Seasonality Impact'!AE61)</f>
        <v/>
      </c>
      <c r="AE61" s="15" t="str">
        <f>IF('Sales Mix'!$B61="","",'Sales Mix'!$B61*'Intermediate Work'!AE$37*'Seasonality Impact'!AF61)</f>
        <v/>
      </c>
      <c r="AF61" s="15" t="str">
        <f>IF('Sales Mix'!$B61="","",'Sales Mix'!$B61*'Intermediate Work'!AF$37*'Seasonality Impact'!AG61)</f>
        <v/>
      </c>
      <c r="AG61" s="15" t="str">
        <f>IF('Sales Mix'!$B61="","",'Sales Mix'!$B61*'Intermediate Work'!AG$37*'Seasonality Impact'!AH61)</f>
        <v/>
      </c>
      <c r="AH61" s="15" t="str">
        <f>IF('Sales Mix'!$B61="","",'Sales Mix'!$B61*'Intermediate Work'!AH$37*'Seasonality Impact'!AI61)</f>
        <v/>
      </c>
      <c r="AI61" s="15" t="str">
        <f>IF('Sales Mix'!$B61="","",'Sales Mix'!$B61*'Intermediate Work'!AI$37*'Seasonality Impact'!AJ61)</f>
        <v/>
      </c>
      <c r="AJ61" s="15" t="str">
        <f>IF('Sales Mix'!$B61="","",'Sales Mix'!$B61*'Intermediate Work'!AJ$37*'Seasonality Impact'!AK61)</f>
        <v/>
      </c>
      <c r="AK61" s="15" t="str">
        <f>IF('Sales Mix'!$B61="","",'Sales Mix'!$B61*'Intermediate Work'!AK$37*'Seasonality Impact'!AL61)</f>
        <v/>
      </c>
    </row>
    <row r="62" spans="1:37" x14ac:dyDescent="0.25">
      <c r="A62" t="str">
        <f>IF('Sales Mix'!A62="","",'Sales Mix'!A62)</f>
        <v/>
      </c>
      <c r="B62" s="15" t="str">
        <f>IF('Sales Mix'!$B62="","",'Sales Mix'!$B62*'Intermediate Work'!B$37*'Seasonality Impact'!C62)</f>
        <v/>
      </c>
      <c r="C62" s="15" t="str">
        <f>IF('Sales Mix'!$B62="","",'Sales Mix'!$B62*'Intermediate Work'!C$37*'Seasonality Impact'!D62)</f>
        <v/>
      </c>
      <c r="D62" s="15" t="str">
        <f>IF('Sales Mix'!$B62="","",'Sales Mix'!$B62*'Intermediate Work'!D$37*'Seasonality Impact'!E62)</f>
        <v/>
      </c>
      <c r="E62" s="15" t="str">
        <f>IF('Sales Mix'!$B62="","",'Sales Mix'!$B62*'Intermediate Work'!E$37*'Seasonality Impact'!F62)</f>
        <v/>
      </c>
      <c r="F62" s="15" t="str">
        <f>IF('Sales Mix'!$B62="","",'Sales Mix'!$B62*'Intermediate Work'!F$37*'Seasonality Impact'!G62)</f>
        <v/>
      </c>
      <c r="G62" s="15" t="str">
        <f>IF('Sales Mix'!$B62="","",'Sales Mix'!$B62*'Intermediate Work'!G$37*'Seasonality Impact'!H62)</f>
        <v/>
      </c>
      <c r="H62" s="15" t="str">
        <f>IF('Sales Mix'!$B62="","",'Sales Mix'!$B62*'Intermediate Work'!H$37*'Seasonality Impact'!I62)</f>
        <v/>
      </c>
      <c r="I62" s="15" t="str">
        <f>IF('Sales Mix'!$B62="","",'Sales Mix'!$B62*'Intermediate Work'!I$37*'Seasonality Impact'!J62)</f>
        <v/>
      </c>
      <c r="J62" s="15" t="str">
        <f>IF('Sales Mix'!$B62="","",'Sales Mix'!$B62*'Intermediate Work'!J$37*'Seasonality Impact'!K62)</f>
        <v/>
      </c>
      <c r="K62" s="15" t="str">
        <f>IF('Sales Mix'!$B62="","",'Sales Mix'!$B62*'Intermediate Work'!K$37*'Seasonality Impact'!L62)</f>
        <v/>
      </c>
      <c r="L62" s="15" t="str">
        <f>IF('Sales Mix'!$B62="","",'Sales Mix'!$B62*'Intermediate Work'!L$37*'Seasonality Impact'!M62)</f>
        <v/>
      </c>
      <c r="M62" s="15" t="str">
        <f>IF('Sales Mix'!$B62="","",'Sales Mix'!$B62*'Intermediate Work'!M$37*'Seasonality Impact'!N62)</f>
        <v/>
      </c>
      <c r="N62" s="15" t="str">
        <f>IF('Sales Mix'!$B62="","",'Sales Mix'!$B62*'Intermediate Work'!N$37*'Seasonality Impact'!O62)</f>
        <v/>
      </c>
      <c r="O62" s="15" t="str">
        <f>IF('Sales Mix'!$B62="","",'Sales Mix'!$B62*'Intermediate Work'!O$37*'Seasonality Impact'!P62)</f>
        <v/>
      </c>
      <c r="P62" s="15" t="str">
        <f>IF('Sales Mix'!$B62="","",'Sales Mix'!$B62*'Intermediate Work'!P$37*'Seasonality Impact'!Q62)</f>
        <v/>
      </c>
      <c r="Q62" s="15" t="str">
        <f>IF('Sales Mix'!$B62="","",'Sales Mix'!$B62*'Intermediate Work'!Q$37*'Seasonality Impact'!R62)</f>
        <v/>
      </c>
      <c r="R62" s="15" t="str">
        <f>IF('Sales Mix'!$B62="","",'Sales Mix'!$B62*'Intermediate Work'!R$37*'Seasonality Impact'!S62)</f>
        <v/>
      </c>
      <c r="S62" s="15" t="str">
        <f>IF('Sales Mix'!$B62="","",'Sales Mix'!$B62*'Intermediate Work'!S$37*'Seasonality Impact'!T62)</f>
        <v/>
      </c>
      <c r="T62" s="15" t="str">
        <f>IF('Sales Mix'!$B62="","",'Sales Mix'!$B62*'Intermediate Work'!T$37*'Seasonality Impact'!U62)</f>
        <v/>
      </c>
      <c r="U62" s="15" t="str">
        <f>IF('Sales Mix'!$B62="","",'Sales Mix'!$B62*'Intermediate Work'!U$37*'Seasonality Impact'!V62)</f>
        <v/>
      </c>
      <c r="V62" s="15" t="str">
        <f>IF('Sales Mix'!$B62="","",'Sales Mix'!$B62*'Intermediate Work'!V$37*'Seasonality Impact'!W62)</f>
        <v/>
      </c>
      <c r="W62" s="15" t="str">
        <f>IF('Sales Mix'!$B62="","",'Sales Mix'!$B62*'Intermediate Work'!W$37*'Seasonality Impact'!X62)</f>
        <v/>
      </c>
      <c r="X62" s="15" t="str">
        <f>IF('Sales Mix'!$B62="","",'Sales Mix'!$B62*'Intermediate Work'!X$37*'Seasonality Impact'!Y62)</f>
        <v/>
      </c>
      <c r="Y62" s="15" t="str">
        <f>IF('Sales Mix'!$B62="","",'Sales Mix'!$B62*'Intermediate Work'!Y$37*'Seasonality Impact'!Z62)</f>
        <v/>
      </c>
      <c r="Z62" s="15" t="str">
        <f>IF('Sales Mix'!$B62="","",'Sales Mix'!$B62*'Intermediate Work'!Z$37*'Seasonality Impact'!AA62)</f>
        <v/>
      </c>
      <c r="AA62" s="15" t="str">
        <f>IF('Sales Mix'!$B62="","",'Sales Mix'!$B62*'Intermediate Work'!AA$37*'Seasonality Impact'!AB62)</f>
        <v/>
      </c>
      <c r="AB62" s="15" t="str">
        <f>IF('Sales Mix'!$B62="","",'Sales Mix'!$B62*'Intermediate Work'!AB$37*'Seasonality Impact'!AC62)</f>
        <v/>
      </c>
      <c r="AC62" s="15" t="str">
        <f>IF('Sales Mix'!$B62="","",'Sales Mix'!$B62*'Intermediate Work'!AC$37*'Seasonality Impact'!AD62)</f>
        <v/>
      </c>
      <c r="AD62" s="15" t="str">
        <f>IF('Sales Mix'!$B62="","",'Sales Mix'!$B62*'Intermediate Work'!AD$37*'Seasonality Impact'!AE62)</f>
        <v/>
      </c>
      <c r="AE62" s="15" t="str">
        <f>IF('Sales Mix'!$B62="","",'Sales Mix'!$B62*'Intermediate Work'!AE$37*'Seasonality Impact'!AF62)</f>
        <v/>
      </c>
      <c r="AF62" s="15" t="str">
        <f>IF('Sales Mix'!$B62="","",'Sales Mix'!$B62*'Intermediate Work'!AF$37*'Seasonality Impact'!AG62)</f>
        <v/>
      </c>
      <c r="AG62" s="15" t="str">
        <f>IF('Sales Mix'!$B62="","",'Sales Mix'!$B62*'Intermediate Work'!AG$37*'Seasonality Impact'!AH62)</f>
        <v/>
      </c>
      <c r="AH62" s="15" t="str">
        <f>IF('Sales Mix'!$B62="","",'Sales Mix'!$B62*'Intermediate Work'!AH$37*'Seasonality Impact'!AI62)</f>
        <v/>
      </c>
      <c r="AI62" s="15" t="str">
        <f>IF('Sales Mix'!$B62="","",'Sales Mix'!$B62*'Intermediate Work'!AI$37*'Seasonality Impact'!AJ62)</f>
        <v/>
      </c>
      <c r="AJ62" s="15" t="str">
        <f>IF('Sales Mix'!$B62="","",'Sales Mix'!$B62*'Intermediate Work'!AJ$37*'Seasonality Impact'!AK62)</f>
        <v/>
      </c>
      <c r="AK62" s="15" t="str">
        <f>IF('Sales Mix'!$B62="","",'Sales Mix'!$B62*'Intermediate Work'!AK$37*'Seasonality Impact'!AL62)</f>
        <v/>
      </c>
    </row>
    <row r="63" spans="1:37" x14ac:dyDescent="0.25">
      <c r="A63" t="str">
        <f>IF('Sales Mix'!A63="","",'Sales Mix'!A63)</f>
        <v/>
      </c>
      <c r="B63" s="15" t="str">
        <f>IF('Sales Mix'!$B63="","",'Sales Mix'!$B63*'Intermediate Work'!B$37*'Seasonality Impact'!C63)</f>
        <v/>
      </c>
      <c r="C63" s="15" t="str">
        <f>IF('Sales Mix'!$B63="","",'Sales Mix'!$B63*'Intermediate Work'!C$37*'Seasonality Impact'!D63)</f>
        <v/>
      </c>
      <c r="D63" s="15" t="str">
        <f>IF('Sales Mix'!$B63="","",'Sales Mix'!$B63*'Intermediate Work'!D$37*'Seasonality Impact'!E63)</f>
        <v/>
      </c>
      <c r="E63" s="15" t="str">
        <f>IF('Sales Mix'!$B63="","",'Sales Mix'!$B63*'Intermediate Work'!E$37*'Seasonality Impact'!F63)</f>
        <v/>
      </c>
      <c r="F63" s="15" t="str">
        <f>IF('Sales Mix'!$B63="","",'Sales Mix'!$B63*'Intermediate Work'!F$37*'Seasonality Impact'!G63)</f>
        <v/>
      </c>
      <c r="G63" s="15" t="str">
        <f>IF('Sales Mix'!$B63="","",'Sales Mix'!$B63*'Intermediate Work'!G$37*'Seasonality Impact'!H63)</f>
        <v/>
      </c>
      <c r="H63" s="15" t="str">
        <f>IF('Sales Mix'!$B63="","",'Sales Mix'!$B63*'Intermediate Work'!H$37*'Seasonality Impact'!I63)</f>
        <v/>
      </c>
      <c r="I63" s="15" t="str">
        <f>IF('Sales Mix'!$B63="","",'Sales Mix'!$B63*'Intermediate Work'!I$37*'Seasonality Impact'!J63)</f>
        <v/>
      </c>
      <c r="J63" s="15" t="str">
        <f>IF('Sales Mix'!$B63="","",'Sales Mix'!$B63*'Intermediate Work'!J$37*'Seasonality Impact'!K63)</f>
        <v/>
      </c>
      <c r="K63" s="15" t="str">
        <f>IF('Sales Mix'!$B63="","",'Sales Mix'!$B63*'Intermediate Work'!K$37*'Seasonality Impact'!L63)</f>
        <v/>
      </c>
      <c r="L63" s="15" t="str">
        <f>IF('Sales Mix'!$B63="","",'Sales Mix'!$B63*'Intermediate Work'!L$37*'Seasonality Impact'!M63)</f>
        <v/>
      </c>
      <c r="M63" s="15" t="str">
        <f>IF('Sales Mix'!$B63="","",'Sales Mix'!$B63*'Intermediate Work'!M$37*'Seasonality Impact'!N63)</f>
        <v/>
      </c>
      <c r="N63" s="15" t="str">
        <f>IF('Sales Mix'!$B63="","",'Sales Mix'!$B63*'Intermediate Work'!N$37*'Seasonality Impact'!O63)</f>
        <v/>
      </c>
      <c r="O63" s="15" t="str">
        <f>IF('Sales Mix'!$B63="","",'Sales Mix'!$B63*'Intermediate Work'!O$37*'Seasonality Impact'!P63)</f>
        <v/>
      </c>
      <c r="P63" s="15" t="str">
        <f>IF('Sales Mix'!$B63="","",'Sales Mix'!$B63*'Intermediate Work'!P$37*'Seasonality Impact'!Q63)</f>
        <v/>
      </c>
      <c r="Q63" s="15" t="str">
        <f>IF('Sales Mix'!$B63="","",'Sales Mix'!$B63*'Intermediate Work'!Q$37*'Seasonality Impact'!R63)</f>
        <v/>
      </c>
      <c r="R63" s="15" t="str">
        <f>IF('Sales Mix'!$B63="","",'Sales Mix'!$B63*'Intermediate Work'!R$37*'Seasonality Impact'!S63)</f>
        <v/>
      </c>
      <c r="S63" s="15" t="str">
        <f>IF('Sales Mix'!$B63="","",'Sales Mix'!$B63*'Intermediate Work'!S$37*'Seasonality Impact'!T63)</f>
        <v/>
      </c>
      <c r="T63" s="15" t="str">
        <f>IF('Sales Mix'!$B63="","",'Sales Mix'!$B63*'Intermediate Work'!T$37*'Seasonality Impact'!U63)</f>
        <v/>
      </c>
      <c r="U63" s="15" t="str">
        <f>IF('Sales Mix'!$B63="","",'Sales Mix'!$B63*'Intermediate Work'!U$37*'Seasonality Impact'!V63)</f>
        <v/>
      </c>
      <c r="V63" s="15" t="str">
        <f>IF('Sales Mix'!$B63="","",'Sales Mix'!$B63*'Intermediate Work'!V$37*'Seasonality Impact'!W63)</f>
        <v/>
      </c>
      <c r="W63" s="15" t="str">
        <f>IF('Sales Mix'!$B63="","",'Sales Mix'!$B63*'Intermediate Work'!W$37*'Seasonality Impact'!X63)</f>
        <v/>
      </c>
      <c r="X63" s="15" t="str">
        <f>IF('Sales Mix'!$B63="","",'Sales Mix'!$B63*'Intermediate Work'!X$37*'Seasonality Impact'!Y63)</f>
        <v/>
      </c>
      <c r="Y63" s="15" t="str">
        <f>IF('Sales Mix'!$B63="","",'Sales Mix'!$B63*'Intermediate Work'!Y$37*'Seasonality Impact'!Z63)</f>
        <v/>
      </c>
      <c r="Z63" s="15" t="str">
        <f>IF('Sales Mix'!$B63="","",'Sales Mix'!$B63*'Intermediate Work'!Z$37*'Seasonality Impact'!AA63)</f>
        <v/>
      </c>
      <c r="AA63" s="15" t="str">
        <f>IF('Sales Mix'!$B63="","",'Sales Mix'!$B63*'Intermediate Work'!AA$37*'Seasonality Impact'!AB63)</f>
        <v/>
      </c>
      <c r="AB63" s="15" t="str">
        <f>IF('Sales Mix'!$B63="","",'Sales Mix'!$B63*'Intermediate Work'!AB$37*'Seasonality Impact'!AC63)</f>
        <v/>
      </c>
      <c r="AC63" s="15" t="str">
        <f>IF('Sales Mix'!$B63="","",'Sales Mix'!$B63*'Intermediate Work'!AC$37*'Seasonality Impact'!AD63)</f>
        <v/>
      </c>
      <c r="AD63" s="15" t="str">
        <f>IF('Sales Mix'!$B63="","",'Sales Mix'!$B63*'Intermediate Work'!AD$37*'Seasonality Impact'!AE63)</f>
        <v/>
      </c>
      <c r="AE63" s="15" t="str">
        <f>IF('Sales Mix'!$B63="","",'Sales Mix'!$B63*'Intermediate Work'!AE$37*'Seasonality Impact'!AF63)</f>
        <v/>
      </c>
      <c r="AF63" s="15" t="str">
        <f>IF('Sales Mix'!$B63="","",'Sales Mix'!$B63*'Intermediate Work'!AF$37*'Seasonality Impact'!AG63)</f>
        <v/>
      </c>
      <c r="AG63" s="15" t="str">
        <f>IF('Sales Mix'!$B63="","",'Sales Mix'!$B63*'Intermediate Work'!AG$37*'Seasonality Impact'!AH63)</f>
        <v/>
      </c>
      <c r="AH63" s="15" t="str">
        <f>IF('Sales Mix'!$B63="","",'Sales Mix'!$B63*'Intermediate Work'!AH$37*'Seasonality Impact'!AI63)</f>
        <v/>
      </c>
      <c r="AI63" s="15" t="str">
        <f>IF('Sales Mix'!$B63="","",'Sales Mix'!$B63*'Intermediate Work'!AI$37*'Seasonality Impact'!AJ63)</f>
        <v/>
      </c>
      <c r="AJ63" s="15" t="str">
        <f>IF('Sales Mix'!$B63="","",'Sales Mix'!$B63*'Intermediate Work'!AJ$37*'Seasonality Impact'!AK63)</f>
        <v/>
      </c>
      <c r="AK63" s="15" t="str">
        <f>IF('Sales Mix'!$B63="","",'Sales Mix'!$B63*'Intermediate Work'!AK$37*'Seasonality Impact'!AL63)</f>
        <v/>
      </c>
    </row>
    <row r="64" spans="1:37" x14ac:dyDescent="0.25">
      <c r="A64" t="str">
        <f>IF('Sales Mix'!A64="","",'Sales Mix'!A64)</f>
        <v/>
      </c>
      <c r="B64" s="15" t="str">
        <f>IF('Sales Mix'!$B64="","",'Sales Mix'!$B64*'Intermediate Work'!B$37*'Seasonality Impact'!C64)</f>
        <v/>
      </c>
      <c r="C64" s="15" t="str">
        <f>IF('Sales Mix'!$B64="","",'Sales Mix'!$B64*'Intermediate Work'!C$37*'Seasonality Impact'!D64)</f>
        <v/>
      </c>
      <c r="D64" s="15" t="str">
        <f>IF('Sales Mix'!$B64="","",'Sales Mix'!$B64*'Intermediate Work'!D$37*'Seasonality Impact'!E64)</f>
        <v/>
      </c>
      <c r="E64" s="15" t="str">
        <f>IF('Sales Mix'!$B64="","",'Sales Mix'!$B64*'Intermediate Work'!E$37*'Seasonality Impact'!F64)</f>
        <v/>
      </c>
      <c r="F64" s="15" t="str">
        <f>IF('Sales Mix'!$B64="","",'Sales Mix'!$B64*'Intermediate Work'!F$37*'Seasonality Impact'!G64)</f>
        <v/>
      </c>
      <c r="G64" s="15" t="str">
        <f>IF('Sales Mix'!$B64="","",'Sales Mix'!$B64*'Intermediate Work'!G$37*'Seasonality Impact'!H64)</f>
        <v/>
      </c>
      <c r="H64" s="15" t="str">
        <f>IF('Sales Mix'!$B64="","",'Sales Mix'!$B64*'Intermediate Work'!H$37*'Seasonality Impact'!I64)</f>
        <v/>
      </c>
      <c r="I64" s="15" t="str">
        <f>IF('Sales Mix'!$B64="","",'Sales Mix'!$B64*'Intermediate Work'!I$37*'Seasonality Impact'!J64)</f>
        <v/>
      </c>
      <c r="J64" s="15" t="str">
        <f>IF('Sales Mix'!$B64="","",'Sales Mix'!$B64*'Intermediate Work'!J$37*'Seasonality Impact'!K64)</f>
        <v/>
      </c>
      <c r="K64" s="15" t="str">
        <f>IF('Sales Mix'!$B64="","",'Sales Mix'!$B64*'Intermediate Work'!K$37*'Seasonality Impact'!L64)</f>
        <v/>
      </c>
      <c r="L64" s="15" t="str">
        <f>IF('Sales Mix'!$B64="","",'Sales Mix'!$B64*'Intermediate Work'!L$37*'Seasonality Impact'!M64)</f>
        <v/>
      </c>
      <c r="M64" s="15" t="str">
        <f>IF('Sales Mix'!$B64="","",'Sales Mix'!$B64*'Intermediate Work'!M$37*'Seasonality Impact'!N64)</f>
        <v/>
      </c>
      <c r="N64" s="15" t="str">
        <f>IF('Sales Mix'!$B64="","",'Sales Mix'!$B64*'Intermediate Work'!N$37*'Seasonality Impact'!O64)</f>
        <v/>
      </c>
      <c r="O64" s="15" t="str">
        <f>IF('Sales Mix'!$B64="","",'Sales Mix'!$B64*'Intermediate Work'!O$37*'Seasonality Impact'!P64)</f>
        <v/>
      </c>
      <c r="P64" s="15" t="str">
        <f>IF('Sales Mix'!$B64="","",'Sales Mix'!$B64*'Intermediate Work'!P$37*'Seasonality Impact'!Q64)</f>
        <v/>
      </c>
      <c r="Q64" s="15" t="str">
        <f>IF('Sales Mix'!$B64="","",'Sales Mix'!$B64*'Intermediate Work'!Q$37*'Seasonality Impact'!R64)</f>
        <v/>
      </c>
      <c r="R64" s="15" t="str">
        <f>IF('Sales Mix'!$B64="","",'Sales Mix'!$B64*'Intermediate Work'!R$37*'Seasonality Impact'!S64)</f>
        <v/>
      </c>
      <c r="S64" s="15" t="str">
        <f>IF('Sales Mix'!$B64="","",'Sales Mix'!$B64*'Intermediate Work'!S$37*'Seasonality Impact'!T64)</f>
        <v/>
      </c>
      <c r="T64" s="15" t="str">
        <f>IF('Sales Mix'!$B64="","",'Sales Mix'!$B64*'Intermediate Work'!T$37*'Seasonality Impact'!U64)</f>
        <v/>
      </c>
      <c r="U64" s="15" t="str">
        <f>IF('Sales Mix'!$B64="","",'Sales Mix'!$B64*'Intermediate Work'!U$37*'Seasonality Impact'!V64)</f>
        <v/>
      </c>
      <c r="V64" s="15" t="str">
        <f>IF('Sales Mix'!$B64="","",'Sales Mix'!$B64*'Intermediate Work'!V$37*'Seasonality Impact'!W64)</f>
        <v/>
      </c>
      <c r="W64" s="15" t="str">
        <f>IF('Sales Mix'!$B64="","",'Sales Mix'!$B64*'Intermediate Work'!W$37*'Seasonality Impact'!X64)</f>
        <v/>
      </c>
      <c r="X64" s="15" t="str">
        <f>IF('Sales Mix'!$B64="","",'Sales Mix'!$B64*'Intermediate Work'!X$37*'Seasonality Impact'!Y64)</f>
        <v/>
      </c>
      <c r="Y64" s="15" t="str">
        <f>IF('Sales Mix'!$B64="","",'Sales Mix'!$B64*'Intermediate Work'!Y$37*'Seasonality Impact'!Z64)</f>
        <v/>
      </c>
      <c r="Z64" s="15" t="str">
        <f>IF('Sales Mix'!$B64="","",'Sales Mix'!$B64*'Intermediate Work'!Z$37*'Seasonality Impact'!AA64)</f>
        <v/>
      </c>
      <c r="AA64" s="15" t="str">
        <f>IF('Sales Mix'!$B64="","",'Sales Mix'!$B64*'Intermediate Work'!AA$37*'Seasonality Impact'!AB64)</f>
        <v/>
      </c>
      <c r="AB64" s="15" t="str">
        <f>IF('Sales Mix'!$B64="","",'Sales Mix'!$B64*'Intermediate Work'!AB$37*'Seasonality Impact'!AC64)</f>
        <v/>
      </c>
      <c r="AC64" s="15" t="str">
        <f>IF('Sales Mix'!$B64="","",'Sales Mix'!$B64*'Intermediate Work'!AC$37*'Seasonality Impact'!AD64)</f>
        <v/>
      </c>
      <c r="AD64" s="15" t="str">
        <f>IF('Sales Mix'!$B64="","",'Sales Mix'!$B64*'Intermediate Work'!AD$37*'Seasonality Impact'!AE64)</f>
        <v/>
      </c>
      <c r="AE64" s="15" t="str">
        <f>IF('Sales Mix'!$B64="","",'Sales Mix'!$B64*'Intermediate Work'!AE$37*'Seasonality Impact'!AF64)</f>
        <v/>
      </c>
      <c r="AF64" s="15" t="str">
        <f>IF('Sales Mix'!$B64="","",'Sales Mix'!$B64*'Intermediate Work'!AF$37*'Seasonality Impact'!AG64)</f>
        <v/>
      </c>
      <c r="AG64" s="15" t="str">
        <f>IF('Sales Mix'!$B64="","",'Sales Mix'!$B64*'Intermediate Work'!AG$37*'Seasonality Impact'!AH64)</f>
        <v/>
      </c>
      <c r="AH64" s="15" t="str">
        <f>IF('Sales Mix'!$B64="","",'Sales Mix'!$B64*'Intermediate Work'!AH$37*'Seasonality Impact'!AI64)</f>
        <v/>
      </c>
      <c r="AI64" s="15" t="str">
        <f>IF('Sales Mix'!$B64="","",'Sales Mix'!$B64*'Intermediate Work'!AI$37*'Seasonality Impact'!AJ64)</f>
        <v/>
      </c>
      <c r="AJ64" s="15" t="str">
        <f>IF('Sales Mix'!$B64="","",'Sales Mix'!$B64*'Intermediate Work'!AJ$37*'Seasonality Impact'!AK64)</f>
        <v/>
      </c>
      <c r="AK64" s="15" t="str">
        <f>IF('Sales Mix'!$B64="","",'Sales Mix'!$B64*'Intermediate Work'!AK$37*'Seasonality Impact'!AL64)</f>
        <v/>
      </c>
    </row>
    <row r="65" spans="1:37" x14ac:dyDescent="0.25">
      <c r="A65" t="str">
        <f>IF('Sales Mix'!A65="","",'Sales Mix'!A65)</f>
        <v/>
      </c>
      <c r="B65" s="15" t="str">
        <f>IF('Sales Mix'!$B65="","",'Sales Mix'!$B65*'Intermediate Work'!B$37*'Seasonality Impact'!C65)</f>
        <v/>
      </c>
      <c r="C65" s="15" t="str">
        <f>IF('Sales Mix'!$B65="","",'Sales Mix'!$B65*'Intermediate Work'!C$37*'Seasonality Impact'!D65)</f>
        <v/>
      </c>
      <c r="D65" s="15" t="str">
        <f>IF('Sales Mix'!$B65="","",'Sales Mix'!$B65*'Intermediate Work'!D$37*'Seasonality Impact'!E65)</f>
        <v/>
      </c>
      <c r="E65" s="15" t="str">
        <f>IF('Sales Mix'!$B65="","",'Sales Mix'!$B65*'Intermediate Work'!E$37*'Seasonality Impact'!F65)</f>
        <v/>
      </c>
      <c r="F65" s="15" t="str">
        <f>IF('Sales Mix'!$B65="","",'Sales Mix'!$B65*'Intermediate Work'!F$37*'Seasonality Impact'!G65)</f>
        <v/>
      </c>
      <c r="G65" s="15" t="str">
        <f>IF('Sales Mix'!$B65="","",'Sales Mix'!$B65*'Intermediate Work'!G$37*'Seasonality Impact'!H65)</f>
        <v/>
      </c>
      <c r="H65" s="15" t="str">
        <f>IF('Sales Mix'!$B65="","",'Sales Mix'!$B65*'Intermediate Work'!H$37*'Seasonality Impact'!I65)</f>
        <v/>
      </c>
      <c r="I65" s="15" t="str">
        <f>IF('Sales Mix'!$B65="","",'Sales Mix'!$B65*'Intermediate Work'!I$37*'Seasonality Impact'!J65)</f>
        <v/>
      </c>
      <c r="J65" s="15" t="str">
        <f>IF('Sales Mix'!$B65="","",'Sales Mix'!$B65*'Intermediate Work'!J$37*'Seasonality Impact'!K65)</f>
        <v/>
      </c>
      <c r="K65" s="15" t="str">
        <f>IF('Sales Mix'!$B65="","",'Sales Mix'!$B65*'Intermediate Work'!K$37*'Seasonality Impact'!L65)</f>
        <v/>
      </c>
      <c r="L65" s="15" t="str">
        <f>IF('Sales Mix'!$B65="","",'Sales Mix'!$B65*'Intermediate Work'!L$37*'Seasonality Impact'!M65)</f>
        <v/>
      </c>
      <c r="M65" s="15" t="str">
        <f>IF('Sales Mix'!$B65="","",'Sales Mix'!$B65*'Intermediate Work'!M$37*'Seasonality Impact'!N65)</f>
        <v/>
      </c>
      <c r="N65" s="15" t="str">
        <f>IF('Sales Mix'!$B65="","",'Sales Mix'!$B65*'Intermediate Work'!N$37*'Seasonality Impact'!O65)</f>
        <v/>
      </c>
      <c r="O65" s="15" t="str">
        <f>IF('Sales Mix'!$B65="","",'Sales Mix'!$B65*'Intermediate Work'!O$37*'Seasonality Impact'!P65)</f>
        <v/>
      </c>
      <c r="P65" s="15" t="str">
        <f>IF('Sales Mix'!$B65="","",'Sales Mix'!$B65*'Intermediate Work'!P$37*'Seasonality Impact'!Q65)</f>
        <v/>
      </c>
      <c r="Q65" s="15" t="str">
        <f>IF('Sales Mix'!$B65="","",'Sales Mix'!$B65*'Intermediate Work'!Q$37*'Seasonality Impact'!R65)</f>
        <v/>
      </c>
      <c r="R65" s="15" t="str">
        <f>IF('Sales Mix'!$B65="","",'Sales Mix'!$B65*'Intermediate Work'!R$37*'Seasonality Impact'!S65)</f>
        <v/>
      </c>
      <c r="S65" s="15" t="str">
        <f>IF('Sales Mix'!$B65="","",'Sales Mix'!$B65*'Intermediate Work'!S$37*'Seasonality Impact'!T65)</f>
        <v/>
      </c>
      <c r="T65" s="15" t="str">
        <f>IF('Sales Mix'!$B65="","",'Sales Mix'!$B65*'Intermediate Work'!T$37*'Seasonality Impact'!U65)</f>
        <v/>
      </c>
      <c r="U65" s="15" t="str">
        <f>IF('Sales Mix'!$B65="","",'Sales Mix'!$B65*'Intermediate Work'!U$37*'Seasonality Impact'!V65)</f>
        <v/>
      </c>
      <c r="V65" s="15" t="str">
        <f>IF('Sales Mix'!$B65="","",'Sales Mix'!$B65*'Intermediate Work'!V$37*'Seasonality Impact'!W65)</f>
        <v/>
      </c>
      <c r="W65" s="15" t="str">
        <f>IF('Sales Mix'!$B65="","",'Sales Mix'!$B65*'Intermediate Work'!W$37*'Seasonality Impact'!X65)</f>
        <v/>
      </c>
      <c r="X65" s="15" t="str">
        <f>IF('Sales Mix'!$B65="","",'Sales Mix'!$B65*'Intermediate Work'!X$37*'Seasonality Impact'!Y65)</f>
        <v/>
      </c>
      <c r="Y65" s="15" t="str">
        <f>IF('Sales Mix'!$B65="","",'Sales Mix'!$B65*'Intermediate Work'!Y$37*'Seasonality Impact'!Z65)</f>
        <v/>
      </c>
      <c r="Z65" s="15" t="str">
        <f>IF('Sales Mix'!$B65="","",'Sales Mix'!$B65*'Intermediate Work'!Z$37*'Seasonality Impact'!AA65)</f>
        <v/>
      </c>
      <c r="AA65" s="15" t="str">
        <f>IF('Sales Mix'!$B65="","",'Sales Mix'!$B65*'Intermediate Work'!AA$37*'Seasonality Impact'!AB65)</f>
        <v/>
      </c>
      <c r="AB65" s="15" t="str">
        <f>IF('Sales Mix'!$B65="","",'Sales Mix'!$B65*'Intermediate Work'!AB$37*'Seasonality Impact'!AC65)</f>
        <v/>
      </c>
      <c r="AC65" s="15" t="str">
        <f>IF('Sales Mix'!$B65="","",'Sales Mix'!$B65*'Intermediate Work'!AC$37*'Seasonality Impact'!AD65)</f>
        <v/>
      </c>
      <c r="AD65" s="15" t="str">
        <f>IF('Sales Mix'!$B65="","",'Sales Mix'!$B65*'Intermediate Work'!AD$37*'Seasonality Impact'!AE65)</f>
        <v/>
      </c>
      <c r="AE65" s="15" t="str">
        <f>IF('Sales Mix'!$B65="","",'Sales Mix'!$B65*'Intermediate Work'!AE$37*'Seasonality Impact'!AF65)</f>
        <v/>
      </c>
      <c r="AF65" s="15" t="str">
        <f>IF('Sales Mix'!$B65="","",'Sales Mix'!$B65*'Intermediate Work'!AF$37*'Seasonality Impact'!AG65)</f>
        <v/>
      </c>
      <c r="AG65" s="15" t="str">
        <f>IF('Sales Mix'!$B65="","",'Sales Mix'!$B65*'Intermediate Work'!AG$37*'Seasonality Impact'!AH65)</f>
        <v/>
      </c>
      <c r="AH65" s="15" t="str">
        <f>IF('Sales Mix'!$B65="","",'Sales Mix'!$B65*'Intermediate Work'!AH$37*'Seasonality Impact'!AI65)</f>
        <v/>
      </c>
      <c r="AI65" s="15" t="str">
        <f>IF('Sales Mix'!$B65="","",'Sales Mix'!$B65*'Intermediate Work'!AI$37*'Seasonality Impact'!AJ65)</f>
        <v/>
      </c>
      <c r="AJ65" s="15" t="str">
        <f>IF('Sales Mix'!$B65="","",'Sales Mix'!$B65*'Intermediate Work'!AJ$37*'Seasonality Impact'!AK65)</f>
        <v/>
      </c>
      <c r="AK65" s="15" t="str">
        <f>IF('Sales Mix'!$B65="","",'Sales Mix'!$B65*'Intermediate Work'!AK$37*'Seasonality Impact'!AL65)</f>
        <v/>
      </c>
    </row>
    <row r="66" spans="1:37" x14ac:dyDescent="0.25">
      <c r="A66" t="str">
        <f>IF('Sales Mix'!A66="","",'Sales Mix'!A66)</f>
        <v/>
      </c>
      <c r="B66" s="15" t="str">
        <f>IF('Sales Mix'!$B66="","",'Sales Mix'!$B66*'Intermediate Work'!B$37*'Seasonality Impact'!C66)</f>
        <v/>
      </c>
      <c r="C66" s="15" t="str">
        <f>IF('Sales Mix'!$B66="","",'Sales Mix'!$B66*'Intermediate Work'!C$37*'Seasonality Impact'!D66)</f>
        <v/>
      </c>
      <c r="D66" s="15" t="str">
        <f>IF('Sales Mix'!$B66="","",'Sales Mix'!$B66*'Intermediate Work'!D$37*'Seasonality Impact'!E66)</f>
        <v/>
      </c>
      <c r="E66" s="15" t="str">
        <f>IF('Sales Mix'!$B66="","",'Sales Mix'!$B66*'Intermediate Work'!E$37*'Seasonality Impact'!F66)</f>
        <v/>
      </c>
      <c r="F66" s="15" t="str">
        <f>IF('Sales Mix'!$B66="","",'Sales Mix'!$B66*'Intermediate Work'!F$37*'Seasonality Impact'!G66)</f>
        <v/>
      </c>
      <c r="G66" s="15" t="str">
        <f>IF('Sales Mix'!$B66="","",'Sales Mix'!$B66*'Intermediate Work'!G$37*'Seasonality Impact'!H66)</f>
        <v/>
      </c>
      <c r="H66" s="15" t="str">
        <f>IF('Sales Mix'!$B66="","",'Sales Mix'!$B66*'Intermediate Work'!H$37*'Seasonality Impact'!I66)</f>
        <v/>
      </c>
      <c r="I66" s="15" t="str">
        <f>IF('Sales Mix'!$B66="","",'Sales Mix'!$B66*'Intermediate Work'!I$37*'Seasonality Impact'!J66)</f>
        <v/>
      </c>
      <c r="J66" s="15" t="str">
        <f>IF('Sales Mix'!$B66="","",'Sales Mix'!$B66*'Intermediate Work'!J$37*'Seasonality Impact'!K66)</f>
        <v/>
      </c>
      <c r="K66" s="15" t="str">
        <f>IF('Sales Mix'!$B66="","",'Sales Mix'!$B66*'Intermediate Work'!K$37*'Seasonality Impact'!L66)</f>
        <v/>
      </c>
      <c r="L66" s="15" t="str">
        <f>IF('Sales Mix'!$B66="","",'Sales Mix'!$B66*'Intermediate Work'!L$37*'Seasonality Impact'!M66)</f>
        <v/>
      </c>
      <c r="M66" s="15" t="str">
        <f>IF('Sales Mix'!$B66="","",'Sales Mix'!$B66*'Intermediate Work'!M$37*'Seasonality Impact'!N66)</f>
        <v/>
      </c>
      <c r="N66" s="15" t="str">
        <f>IF('Sales Mix'!$B66="","",'Sales Mix'!$B66*'Intermediate Work'!N$37*'Seasonality Impact'!O66)</f>
        <v/>
      </c>
      <c r="O66" s="15" t="str">
        <f>IF('Sales Mix'!$B66="","",'Sales Mix'!$B66*'Intermediate Work'!O$37*'Seasonality Impact'!P66)</f>
        <v/>
      </c>
      <c r="P66" s="15" t="str">
        <f>IF('Sales Mix'!$B66="","",'Sales Mix'!$B66*'Intermediate Work'!P$37*'Seasonality Impact'!Q66)</f>
        <v/>
      </c>
      <c r="Q66" s="15" t="str">
        <f>IF('Sales Mix'!$B66="","",'Sales Mix'!$B66*'Intermediate Work'!Q$37*'Seasonality Impact'!R66)</f>
        <v/>
      </c>
      <c r="R66" s="15" t="str">
        <f>IF('Sales Mix'!$B66="","",'Sales Mix'!$B66*'Intermediate Work'!R$37*'Seasonality Impact'!S66)</f>
        <v/>
      </c>
      <c r="S66" s="15" t="str">
        <f>IF('Sales Mix'!$B66="","",'Sales Mix'!$B66*'Intermediate Work'!S$37*'Seasonality Impact'!T66)</f>
        <v/>
      </c>
      <c r="T66" s="15" t="str">
        <f>IF('Sales Mix'!$B66="","",'Sales Mix'!$B66*'Intermediate Work'!T$37*'Seasonality Impact'!U66)</f>
        <v/>
      </c>
      <c r="U66" s="15" t="str">
        <f>IF('Sales Mix'!$B66="","",'Sales Mix'!$B66*'Intermediate Work'!U$37*'Seasonality Impact'!V66)</f>
        <v/>
      </c>
      <c r="V66" s="15" t="str">
        <f>IF('Sales Mix'!$B66="","",'Sales Mix'!$B66*'Intermediate Work'!V$37*'Seasonality Impact'!W66)</f>
        <v/>
      </c>
      <c r="W66" s="15" t="str">
        <f>IF('Sales Mix'!$B66="","",'Sales Mix'!$B66*'Intermediate Work'!W$37*'Seasonality Impact'!X66)</f>
        <v/>
      </c>
      <c r="X66" s="15" t="str">
        <f>IF('Sales Mix'!$B66="","",'Sales Mix'!$B66*'Intermediate Work'!X$37*'Seasonality Impact'!Y66)</f>
        <v/>
      </c>
      <c r="Y66" s="15" t="str">
        <f>IF('Sales Mix'!$B66="","",'Sales Mix'!$B66*'Intermediate Work'!Y$37*'Seasonality Impact'!Z66)</f>
        <v/>
      </c>
      <c r="Z66" s="15" t="str">
        <f>IF('Sales Mix'!$B66="","",'Sales Mix'!$B66*'Intermediate Work'!Z$37*'Seasonality Impact'!AA66)</f>
        <v/>
      </c>
      <c r="AA66" s="15" t="str">
        <f>IF('Sales Mix'!$B66="","",'Sales Mix'!$B66*'Intermediate Work'!AA$37*'Seasonality Impact'!AB66)</f>
        <v/>
      </c>
      <c r="AB66" s="15" t="str">
        <f>IF('Sales Mix'!$B66="","",'Sales Mix'!$B66*'Intermediate Work'!AB$37*'Seasonality Impact'!AC66)</f>
        <v/>
      </c>
      <c r="AC66" s="15" t="str">
        <f>IF('Sales Mix'!$B66="","",'Sales Mix'!$B66*'Intermediate Work'!AC$37*'Seasonality Impact'!AD66)</f>
        <v/>
      </c>
      <c r="AD66" s="15" t="str">
        <f>IF('Sales Mix'!$B66="","",'Sales Mix'!$B66*'Intermediate Work'!AD$37*'Seasonality Impact'!AE66)</f>
        <v/>
      </c>
      <c r="AE66" s="15" t="str">
        <f>IF('Sales Mix'!$B66="","",'Sales Mix'!$B66*'Intermediate Work'!AE$37*'Seasonality Impact'!AF66)</f>
        <v/>
      </c>
      <c r="AF66" s="15" t="str">
        <f>IF('Sales Mix'!$B66="","",'Sales Mix'!$B66*'Intermediate Work'!AF$37*'Seasonality Impact'!AG66)</f>
        <v/>
      </c>
      <c r="AG66" s="15" t="str">
        <f>IF('Sales Mix'!$B66="","",'Sales Mix'!$B66*'Intermediate Work'!AG$37*'Seasonality Impact'!AH66)</f>
        <v/>
      </c>
      <c r="AH66" s="15" t="str">
        <f>IF('Sales Mix'!$B66="","",'Sales Mix'!$B66*'Intermediate Work'!AH$37*'Seasonality Impact'!AI66)</f>
        <v/>
      </c>
      <c r="AI66" s="15" t="str">
        <f>IF('Sales Mix'!$B66="","",'Sales Mix'!$B66*'Intermediate Work'!AI$37*'Seasonality Impact'!AJ66)</f>
        <v/>
      </c>
      <c r="AJ66" s="15" t="str">
        <f>IF('Sales Mix'!$B66="","",'Sales Mix'!$B66*'Intermediate Work'!AJ$37*'Seasonality Impact'!AK66)</f>
        <v/>
      </c>
      <c r="AK66" s="15" t="str">
        <f>IF('Sales Mix'!$B66="","",'Sales Mix'!$B66*'Intermediate Work'!AK$37*'Seasonality Impact'!AL66)</f>
        <v/>
      </c>
    </row>
    <row r="67" spans="1:37" x14ac:dyDescent="0.25">
      <c r="A67" t="str">
        <f>IF('Sales Mix'!A67="","",'Sales Mix'!A67)</f>
        <v/>
      </c>
      <c r="B67" s="15" t="str">
        <f>IF('Sales Mix'!$B67="","",'Sales Mix'!$B67*'Intermediate Work'!B$37*'Seasonality Impact'!C67)</f>
        <v/>
      </c>
      <c r="C67" s="15" t="str">
        <f>IF('Sales Mix'!$B67="","",'Sales Mix'!$B67*'Intermediate Work'!C$37*'Seasonality Impact'!D67)</f>
        <v/>
      </c>
      <c r="D67" s="15" t="str">
        <f>IF('Sales Mix'!$B67="","",'Sales Mix'!$B67*'Intermediate Work'!D$37*'Seasonality Impact'!E67)</f>
        <v/>
      </c>
      <c r="E67" s="15" t="str">
        <f>IF('Sales Mix'!$B67="","",'Sales Mix'!$B67*'Intermediate Work'!E$37*'Seasonality Impact'!F67)</f>
        <v/>
      </c>
      <c r="F67" s="15" t="str">
        <f>IF('Sales Mix'!$B67="","",'Sales Mix'!$B67*'Intermediate Work'!F$37*'Seasonality Impact'!G67)</f>
        <v/>
      </c>
      <c r="G67" s="15" t="str">
        <f>IF('Sales Mix'!$B67="","",'Sales Mix'!$B67*'Intermediate Work'!G$37*'Seasonality Impact'!H67)</f>
        <v/>
      </c>
      <c r="H67" s="15" t="str">
        <f>IF('Sales Mix'!$B67="","",'Sales Mix'!$B67*'Intermediate Work'!H$37*'Seasonality Impact'!I67)</f>
        <v/>
      </c>
      <c r="I67" s="15" t="str">
        <f>IF('Sales Mix'!$B67="","",'Sales Mix'!$B67*'Intermediate Work'!I$37*'Seasonality Impact'!J67)</f>
        <v/>
      </c>
      <c r="J67" s="15" t="str">
        <f>IF('Sales Mix'!$B67="","",'Sales Mix'!$B67*'Intermediate Work'!J$37*'Seasonality Impact'!K67)</f>
        <v/>
      </c>
      <c r="K67" s="15" t="str">
        <f>IF('Sales Mix'!$B67="","",'Sales Mix'!$B67*'Intermediate Work'!K$37*'Seasonality Impact'!L67)</f>
        <v/>
      </c>
      <c r="L67" s="15" t="str">
        <f>IF('Sales Mix'!$B67="","",'Sales Mix'!$B67*'Intermediate Work'!L$37*'Seasonality Impact'!M67)</f>
        <v/>
      </c>
      <c r="M67" s="15" t="str">
        <f>IF('Sales Mix'!$B67="","",'Sales Mix'!$B67*'Intermediate Work'!M$37*'Seasonality Impact'!N67)</f>
        <v/>
      </c>
      <c r="N67" s="15" t="str">
        <f>IF('Sales Mix'!$B67="","",'Sales Mix'!$B67*'Intermediate Work'!N$37*'Seasonality Impact'!O67)</f>
        <v/>
      </c>
      <c r="O67" s="15" t="str">
        <f>IF('Sales Mix'!$B67="","",'Sales Mix'!$B67*'Intermediate Work'!O$37*'Seasonality Impact'!P67)</f>
        <v/>
      </c>
      <c r="P67" s="15" t="str">
        <f>IF('Sales Mix'!$B67="","",'Sales Mix'!$B67*'Intermediate Work'!P$37*'Seasonality Impact'!Q67)</f>
        <v/>
      </c>
      <c r="Q67" s="15" t="str">
        <f>IF('Sales Mix'!$B67="","",'Sales Mix'!$B67*'Intermediate Work'!Q$37*'Seasonality Impact'!R67)</f>
        <v/>
      </c>
      <c r="R67" s="15" t="str">
        <f>IF('Sales Mix'!$B67="","",'Sales Mix'!$B67*'Intermediate Work'!R$37*'Seasonality Impact'!S67)</f>
        <v/>
      </c>
      <c r="S67" s="15" t="str">
        <f>IF('Sales Mix'!$B67="","",'Sales Mix'!$B67*'Intermediate Work'!S$37*'Seasonality Impact'!T67)</f>
        <v/>
      </c>
      <c r="T67" s="15" t="str">
        <f>IF('Sales Mix'!$B67="","",'Sales Mix'!$B67*'Intermediate Work'!T$37*'Seasonality Impact'!U67)</f>
        <v/>
      </c>
      <c r="U67" s="15" t="str">
        <f>IF('Sales Mix'!$B67="","",'Sales Mix'!$B67*'Intermediate Work'!U$37*'Seasonality Impact'!V67)</f>
        <v/>
      </c>
      <c r="V67" s="15" t="str">
        <f>IF('Sales Mix'!$B67="","",'Sales Mix'!$B67*'Intermediate Work'!V$37*'Seasonality Impact'!W67)</f>
        <v/>
      </c>
      <c r="W67" s="15" t="str">
        <f>IF('Sales Mix'!$B67="","",'Sales Mix'!$B67*'Intermediate Work'!W$37*'Seasonality Impact'!X67)</f>
        <v/>
      </c>
      <c r="X67" s="15" t="str">
        <f>IF('Sales Mix'!$B67="","",'Sales Mix'!$B67*'Intermediate Work'!X$37*'Seasonality Impact'!Y67)</f>
        <v/>
      </c>
      <c r="Y67" s="15" t="str">
        <f>IF('Sales Mix'!$B67="","",'Sales Mix'!$B67*'Intermediate Work'!Y$37*'Seasonality Impact'!Z67)</f>
        <v/>
      </c>
      <c r="Z67" s="15" t="str">
        <f>IF('Sales Mix'!$B67="","",'Sales Mix'!$B67*'Intermediate Work'!Z$37*'Seasonality Impact'!AA67)</f>
        <v/>
      </c>
      <c r="AA67" s="15" t="str">
        <f>IF('Sales Mix'!$B67="","",'Sales Mix'!$B67*'Intermediate Work'!AA$37*'Seasonality Impact'!AB67)</f>
        <v/>
      </c>
      <c r="AB67" s="15" t="str">
        <f>IF('Sales Mix'!$B67="","",'Sales Mix'!$B67*'Intermediate Work'!AB$37*'Seasonality Impact'!AC67)</f>
        <v/>
      </c>
      <c r="AC67" s="15" t="str">
        <f>IF('Sales Mix'!$B67="","",'Sales Mix'!$B67*'Intermediate Work'!AC$37*'Seasonality Impact'!AD67)</f>
        <v/>
      </c>
      <c r="AD67" s="15" t="str">
        <f>IF('Sales Mix'!$B67="","",'Sales Mix'!$B67*'Intermediate Work'!AD$37*'Seasonality Impact'!AE67)</f>
        <v/>
      </c>
      <c r="AE67" s="15" t="str">
        <f>IF('Sales Mix'!$B67="","",'Sales Mix'!$B67*'Intermediate Work'!AE$37*'Seasonality Impact'!AF67)</f>
        <v/>
      </c>
      <c r="AF67" s="15" t="str">
        <f>IF('Sales Mix'!$B67="","",'Sales Mix'!$B67*'Intermediate Work'!AF$37*'Seasonality Impact'!AG67)</f>
        <v/>
      </c>
      <c r="AG67" s="15" t="str">
        <f>IF('Sales Mix'!$B67="","",'Sales Mix'!$B67*'Intermediate Work'!AG$37*'Seasonality Impact'!AH67)</f>
        <v/>
      </c>
      <c r="AH67" s="15" t="str">
        <f>IF('Sales Mix'!$B67="","",'Sales Mix'!$B67*'Intermediate Work'!AH$37*'Seasonality Impact'!AI67)</f>
        <v/>
      </c>
      <c r="AI67" s="15" t="str">
        <f>IF('Sales Mix'!$B67="","",'Sales Mix'!$B67*'Intermediate Work'!AI$37*'Seasonality Impact'!AJ67)</f>
        <v/>
      </c>
      <c r="AJ67" s="15" t="str">
        <f>IF('Sales Mix'!$B67="","",'Sales Mix'!$B67*'Intermediate Work'!AJ$37*'Seasonality Impact'!AK67)</f>
        <v/>
      </c>
      <c r="AK67" s="15" t="str">
        <f>IF('Sales Mix'!$B67="","",'Sales Mix'!$B67*'Intermediate Work'!AK$37*'Seasonality Impact'!AL67)</f>
        <v/>
      </c>
    </row>
    <row r="68" spans="1:37" x14ac:dyDescent="0.25">
      <c r="A68" t="str">
        <f>IF('Sales Mix'!A68="","",'Sales Mix'!A68)</f>
        <v/>
      </c>
      <c r="B68" s="15" t="str">
        <f>IF('Sales Mix'!$B68="","",'Sales Mix'!$B68*'Intermediate Work'!B$37*'Seasonality Impact'!C68)</f>
        <v/>
      </c>
      <c r="C68" s="15" t="str">
        <f>IF('Sales Mix'!$B68="","",'Sales Mix'!$B68*'Intermediate Work'!C$37*'Seasonality Impact'!D68)</f>
        <v/>
      </c>
      <c r="D68" s="15" t="str">
        <f>IF('Sales Mix'!$B68="","",'Sales Mix'!$B68*'Intermediate Work'!D$37*'Seasonality Impact'!E68)</f>
        <v/>
      </c>
      <c r="E68" s="15" t="str">
        <f>IF('Sales Mix'!$B68="","",'Sales Mix'!$B68*'Intermediate Work'!E$37*'Seasonality Impact'!F68)</f>
        <v/>
      </c>
      <c r="F68" s="15" t="str">
        <f>IF('Sales Mix'!$B68="","",'Sales Mix'!$B68*'Intermediate Work'!F$37*'Seasonality Impact'!G68)</f>
        <v/>
      </c>
      <c r="G68" s="15" t="str">
        <f>IF('Sales Mix'!$B68="","",'Sales Mix'!$B68*'Intermediate Work'!G$37*'Seasonality Impact'!H68)</f>
        <v/>
      </c>
      <c r="H68" s="15" t="str">
        <f>IF('Sales Mix'!$B68="","",'Sales Mix'!$B68*'Intermediate Work'!H$37*'Seasonality Impact'!I68)</f>
        <v/>
      </c>
      <c r="I68" s="15" t="str">
        <f>IF('Sales Mix'!$B68="","",'Sales Mix'!$B68*'Intermediate Work'!I$37*'Seasonality Impact'!J68)</f>
        <v/>
      </c>
      <c r="J68" s="15" t="str">
        <f>IF('Sales Mix'!$B68="","",'Sales Mix'!$B68*'Intermediate Work'!J$37*'Seasonality Impact'!K68)</f>
        <v/>
      </c>
      <c r="K68" s="15" t="str">
        <f>IF('Sales Mix'!$B68="","",'Sales Mix'!$B68*'Intermediate Work'!K$37*'Seasonality Impact'!L68)</f>
        <v/>
      </c>
      <c r="L68" s="15" t="str">
        <f>IF('Sales Mix'!$B68="","",'Sales Mix'!$B68*'Intermediate Work'!L$37*'Seasonality Impact'!M68)</f>
        <v/>
      </c>
      <c r="M68" s="15" t="str">
        <f>IF('Sales Mix'!$B68="","",'Sales Mix'!$B68*'Intermediate Work'!M$37*'Seasonality Impact'!N68)</f>
        <v/>
      </c>
      <c r="N68" s="15" t="str">
        <f>IF('Sales Mix'!$B68="","",'Sales Mix'!$B68*'Intermediate Work'!N$37*'Seasonality Impact'!O68)</f>
        <v/>
      </c>
      <c r="O68" s="15" t="str">
        <f>IF('Sales Mix'!$B68="","",'Sales Mix'!$B68*'Intermediate Work'!O$37*'Seasonality Impact'!P68)</f>
        <v/>
      </c>
      <c r="P68" s="15" t="str">
        <f>IF('Sales Mix'!$B68="","",'Sales Mix'!$B68*'Intermediate Work'!P$37*'Seasonality Impact'!Q68)</f>
        <v/>
      </c>
      <c r="Q68" s="15" t="str">
        <f>IF('Sales Mix'!$B68="","",'Sales Mix'!$B68*'Intermediate Work'!Q$37*'Seasonality Impact'!R68)</f>
        <v/>
      </c>
      <c r="R68" s="15" t="str">
        <f>IF('Sales Mix'!$B68="","",'Sales Mix'!$B68*'Intermediate Work'!R$37*'Seasonality Impact'!S68)</f>
        <v/>
      </c>
      <c r="S68" s="15" t="str">
        <f>IF('Sales Mix'!$B68="","",'Sales Mix'!$B68*'Intermediate Work'!S$37*'Seasonality Impact'!T68)</f>
        <v/>
      </c>
      <c r="T68" s="15" t="str">
        <f>IF('Sales Mix'!$B68="","",'Sales Mix'!$B68*'Intermediate Work'!T$37*'Seasonality Impact'!U68)</f>
        <v/>
      </c>
      <c r="U68" s="15" t="str">
        <f>IF('Sales Mix'!$B68="","",'Sales Mix'!$B68*'Intermediate Work'!U$37*'Seasonality Impact'!V68)</f>
        <v/>
      </c>
      <c r="V68" s="15" t="str">
        <f>IF('Sales Mix'!$B68="","",'Sales Mix'!$B68*'Intermediate Work'!V$37*'Seasonality Impact'!W68)</f>
        <v/>
      </c>
      <c r="W68" s="15" t="str">
        <f>IF('Sales Mix'!$B68="","",'Sales Mix'!$B68*'Intermediate Work'!W$37*'Seasonality Impact'!X68)</f>
        <v/>
      </c>
      <c r="X68" s="15" t="str">
        <f>IF('Sales Mix'!$B68="","",'Sales Mix'!$B68*'Intermediate Work'!X$37*'Seasonality Impact'!Y68)</f>
        <v/>
      </c>
      <c r="Y68" s="15" t="str">
        <f>IF('Sales Mix'!$B68="","",'Sales Mix'!$B68*'Intermediate Work'!Y$37*'Seasonality Impact'!Z68)</f>
        <v/>
      </c>
      <c r="Z68" s="15" t="str">
        <f>IF('Sales Mix'!$B68="","",'Sales Mix'!$B68*'Intermediate Work'!Z$37*'Seasonality Impact'!AA68)</f>
        <v/>
      </c>
      <c r="AA68" s="15" t="str">
        <f>IF('Sales Mix'!$B68="","",'Sales Mix'!$B68*'Intermediate Work'!AA$37*'Seasonality Impact'!AB68)</f>
        <v/>
      </c>
      <c r="AB68" s="15" t="str">
        <f>IF('Sales Mix'!$B68="","",'Sales Mix'!$B68*'Intermediate Work'!AB$37*'Seasonality Impact'!AC68)</f>
        <v/>
      </c>
      <c r="AC68" s="15" t="str">
        <f>IF('Sales Mix'!$B68="","",'Sales Mix'!$B68*'Intermediate Work'!AC$37*'Seasonality Impact'!AD68)</f>
        <v/>
      </c>
      <c r="AD68" s="15" t="str">
        <f>IF('Sales Mix'!$B68="","",'Sales Mix'!$B68*'Intermediate Work'!AD$37*'Seasonality Impact'!AE68)</f>
        <v/>
      </c>
      <c r="AE68" s="15" t="str">
        <f>IF('Sales Mix'!$B68="","",'Sales Mix'!$B68*'Intermediate Work'!AE$37*'Seasonality Impact'!AF68)</f>
        <v/>
      </c>
      <c r="AF68" s="15" t="str">
        <f>IF('Sales Mix'!$B68="","",'Sales Mix'!$B68*'Intermediate Work'!AF$37*'Seasonality Impact'!AG68)</f>
        <v/>
      </c>
      <c r="AG68" s="15" t="str">
        <f>IF('Sales Mix'!$B68="","",'Sales Mix'!$B68*'Intermediate Work'!AG$37*'Seasonality Impact'!AH68)</f>
        <v/>
      </c>
      <c r="AH68" s="15" t="str">
        <f>IF('Sales Mix'!$B68="","",'Sales Mix'!$B68*'Intermediate Work'!AH$37*'Seasonality Impact'!AI68)</f>
        <v/>
      </c>
      <c r="AI68" s="15" t="str">
        <f>IF('Sales Mix'!$B68="","",'Sales Mix'!$B68*'Intermediate Work'!AI$37*'Seasonality Impact'!AJ68)</f>
        <v/>
      </c>
      <c r="AJ68" s="15" t="str">
        <f>IF('Sales Mix'!$B68="","",'Sales Mix'!$B68*'Intermediate Work'!AJ$37*'Seasonality Impact'!AK68)</f>
        <v/>
      </c>
      <c r="AK68" s="15" t="str">
        <f>IF('Sales Mix'!$B68="","",'Sales Mix'!$B68*'Intermediate Work'!AK$37*'Seasonality Impact'!AL68)</f>
        <v/>
      </c>
    </row>
    <row r="69" spans="1:37" x14ac:dyDescent="0.25">
      <c r="A69" t="str">
        <f>IF('Sales Mix'!A69="","",'Sales Mix'!A69)</f>
        <v/>
      </c>
      <c r="B69" s="15" t="str">
        <f>IF('Sales Mix'!$B69="","",'Sales Mix'!$B69*'Intermediate Work'!B$37*'Seasonality Impact'!C69)</f>
        <v/>
      </c>
      <c r="C69" s="15" t="str">
        <f>IF('Sales Mix'!$B69="","",'Sales Mix'!$B69*'Intermediate Work'!C$37*'Seasonality Impact'!D69)</f>
        <v/>
      </c>
      <c r="D69" s="15" t="str">
        <f>IF('Sales Mix'!$B69="","",'Sales Mix'!$B69*'Intermediate Work'!D$37*'Seasonality Impact'!E69)</f>
        <v/>
      </c>
      <c r="E69" s="15" t="str">
        <f>IF('Sales Mix'!$B69="","",'Sales Mix'!$B69*'Intermediate Work'!E$37*'Seasonality Impact'!F69)</f>
        <v/>
      </c>
      <c r="F69" s="15" t="str">
        <f>IF('Sales Mix'!$B69="","",'Sales Mix'!$B69*'Intermediate Work'!F$37*'Seasonality Impact'!G69)</f>
        <v/>
      </c>
      <c r="G69" s="15" t="str">
        <f>IF('Sales Mix'!$B69="","",'Sales Mix'!$B69*'Intermediate Work'!G$37*'Seasonality Impact'!H69)</f>
        <v/>
      </c>
      <c r="H69" s="15" t="str">
        <f>IF('Sales Mix'!$B69="","",'Sales Mix'!$B69*'Intermediate Work'!H$37*'Seasonality Impact'!I69)</f>
        <v/>
      </c>
      <c r="I69" s="15" t="str">
        <f>IF('Sales Mix'!$B69="","",'Sales Mix'!$B69*'Intermediate Work'!I$37*'Seasonality Impact'!J69)</f>
        <v/>
      </c>
      <c r="J69" s="15" t="str">
        <f>IF('Sales Mix'!$B69="","",'Sales Mix'!$B69*'Intermediate Work'!J$37*'Seasonality Impact'!K69)</f>
        <v/>
      </c>
      <c r="K69" s="15" t="str">
        <f>IF('Sales Mix'!$B69="","",'Sales Mix'!$B69*'Intermediate Work'!K$37*'Seasonality Impact'!L69)</f>
        <v/>
      </c>
      <c r="L69" s="15" t="str">
        <f>IF('Sales Mix'!$B69="","",'Sales Mix'!$B69*'Intermediate Work'!L$37*'Seasonality Impact'!M69)</f>
        <v/>
      </c>
      <c r="M69" s="15" t="str">
        <f>IF('Sales Mix'!$B69="","",'Sales Mix'!$B69*'Intermediate Work'!M$37*'Seasonality Impact'!N69)</f>
        <v/>
      </c>
      <c r="N69" s="15" t="str">
        <f>IF('Sales Mix'!$B69="","",'Sales Mix'!$B69*'Intermediate Work'!N$37*'Seasonality Impact'!O69)</f>
        <v/>
      </c>
      <c r="O69" s="15" t="str">
        <f>IF('Sales Mix'!$B69="","",'Sales Mix'!$B69*'Intermediate Work'!O$37*'Seasonality Impact'!P69)</f>
        <v/>
      </c>
      <c r="P69" s="15" t="str">
        <f>IF('Sales Mix'!$B69="","",'Sales Mix'!$B69*'Intermediate Work'!P$37*'Seasonality Impact'!Q69)</f>
        <v/>
      </c>
      <c r="Q69" s="15" t="str">
        <f>IF('Sales Mix'!$B69="","",'Sales Mix'!$B69*'Intermediate Work'!Q$37*'Seasonality Impact'!R69)</f>
        <v/>
      </c>
      <c r="R69" s="15" t="str">
        <f>IF('Sales Mix'!$B69="","",'Sales Mix'!$B69*'Intermediate Work'!R$37*'Seasonality Impact'!S69)</f>
        <v/>
      </c>
      <c r="S69" s="15" t="str">
        <f>IF('Sales Mix'!$B69="","",'Sales Mix'!$B69*'Intermediate Work'!S$37*'Seasonality Impact'!T69)</f>
        <v/>
      </c>
      <c r="T69" s="15" t="str">
        <f>IF('Sales Mix'!$B69="","",'Sales Mix'!$B69*'Intermediate Work'!T$37*'Seasonality Impact'!U69)</f>
        <v/>
      </c>
      <c r="U69" s="15" t="str">
        <f>IF('Sales Mix'!$B69="","",'Sales Mix'!$B69*'Intermediate Work'!U$37*'Seasonality Impact'!V69)</f>
        <v/>
      </c>
      <c r="V69" s="15" t="str">
        <f>IF('Sales Mix'!$B69="","",'Sales Mix'!$B69*'Intermediate Work'!V$37*'Seasonality Impact'!W69)</f>
        <v/>
      </c>
      <c r="W69" s="15" t="str">
        <f>IF('Sales Mix'!$B69="","",'Sales Mix'!$B69*'Intermediate Work'!W$37*'Seasonality Impact'!X69)</f>
        <v/>
      </c>
      <c r="X69" s="15" t="str">
        <f>IF('Sales Mix'!$B69="","",'Sales Mix'!$B69*'Intermediate Work'!X$37*'Seasonality Impact'!Y69)</f>
        <v/>
      </c>
      <c r="Y69" s="15" t="str">
        <f>IF('Sales Mix'!$B69="","",'Sales Mix'!$B69*'Intermediate Work'!Y$37*'Seasonality Impact'!Z69)</f>
        <v/>
      </c>
      <c r="Z69" s="15" t="str">
        <f>IF('Sales Mix'!$B69="","",'Sales Mix'!$B69*'Intermediate Work'!Z$37*'Seasonality Impact'!AA69)</f>
        <v/>
      </c>
      <c r="AA69" s="15" t="str">
        <f>IF('Sales Mix'!$B69="","",'Sales Mix'!$B69*'Intermediate Work'!AA$37*'Seasonality Impact'!AB69)</f>
        <v/>
      </c>
      <c r="AB69" s="15" t="str">
        <f>IF('Sales Mix'!$B69="","",'Sales Mix'!$B69*'Intermediate Work'!AB$37*'Seasonality Impact'!AC69)</f>
        <v/>
      </c>
      <c r="AC69" s="15" t="str">
        <f>IF('Sales Mix'!$B69="","",'Sales Mix'!$B69*'Intermediate Work'!AC$37*'Seasonality Impact'!AD69)</f>
        <v/>
      </c>
      <c r="AD69" s="15" t="str">
        <f>IF('Sales Mix'!$B69="","",'Sales Mix'!$B69*'Intermediate Work'!AD$37*'Seasonality Impact'!AE69)</f>
        <v/>
      </c>
      <c r="AE69" s="15" t="str">
        <f>IF('Sales Mix'!$B69="","",'Sales Mix'!$B69*'Intermediate Work'!AE$37*'Seasonality Impact'!AF69)</f>
        <v/>
      </c>
      <c r="AF69" s="15" t="str">
        <f>IF('Sales Mix'!$B69="","",'Sales Mix'!$B69*'Intermediate Work'!AF$37*'Seasonality Impact'!AG69)</f>
        <v/>
      </c>
      <c r="AG69" s="15" t="str">
        <f>IF('Sales Mix'!$B69="","",'Sales Mix'!$B69*'Intermediate Work'!AG$37*'Seasonality Impact'!AH69)</f>
        <v/>
      </c>
      <c r="AH69" s="15" t="str">
        <f>IF('Sales Mix'!$B69="","",'Sales Mix'!$B69*'Intermediate Work'!AH$37*'Seasonality Impact'!AI69)</f>
        <v/>
      </c>
      <c r="AI69" s="15" t="str">
        <f>IF('Sales Mix'!$B69="","",'Sales Mix'!$B69*'Intermediate Work'!AI$37*'Seasonality Impact'!AJ69)</f>
        <v/>
      </c>
      <c r="AJ69" s="15" t="str">
        <f>IF('Sales Mix'!$B69="","",'Sales Mix'!$B69*'Intermediate Work'!AJ$37*'Seasonality Impact'!AK69)</f>
        <v/>
      </c>
      <c r="AK69" s="15" t="str">
        <f>IF('Sales Mix'!$B69="","",'Sales Mix'!$B69*'Intermediate Work'!AK$37*'Seasonality Impact'!AL69)</f>
        <v/>
      </c>
    </row>
    <row r="70" spans="1:37" x14ac:dyDescent="0.25">
      <c r="A70" t="str">
        <f>IF('Sales Mix'!A70="","",'Sales Mix'!A70)</f>
        <v/>
      </c>
      <c r="B70" s="15" t="str">
        <f>IF('Sales Mix'!$B70="","",'Sales Mix'!$B70*'Intermediate Work'!B$37*'Seasonality Impact'!C70)</f>
        <v/>
      </c>
      <c r="C70" s="15" t="str">
        <f>IF('Sales Mix'!$B70="","",'Sales Mix'!$B70*'Intermediate Work'!C$37*'Seasonality Impact'!D70)</f>
        <v/>
      </c>
      <c r="D70" s="15" t="str">
        <f>IF('Sales Mix'!$B70="","",'Sales Mix'!$B70*'Intermediate Work'!D$37*'Seasonality Impact'!E70)</f>
        <v/>
      </c>
      <c r="E70" s="15" t="str">
        <f>IF('Sales Mix'!$B70="","",'Sales Mix'!$B70*'Intermediate Work'!E$37*'Seasonality Impact'!F70)</f>
        <v/>
      </c>
      <c r="F70" s="15" t="str">
        <f>IF('Sales Mix'!$B70="","",'Sales Mix'!$B70*'Intermediate Work'!F$37*'Seasonality Impact'!G70)</f>
        <v/>
      </c>
      <c r="G70" s="15" t="str">
        <f>IF('Sales Mix'!$B70="","",'Sales Mix'!$B70*'Intermediate Work'!G$37*'Seasonality Impact'!H70)</f>
        <v/>
      </c>
      <c r="H70" s="15" t="str">
        <f>IF('Sales Mix'!$B70="","",'Sales Mix'!$B70*'Intermediate Work'!H$37*'Seasonality Impact'!I70)</f>
        <v/>
      </c>
      <c r="I70" s="15" t="str">
        <f>IF('Sales Mix'!$B70="","",'Sales Mix'!$B70*'Intermediate Work'!I$37*'Seasonality Impact'!J70)</f>
        <v/>
      </c>
      <c r="J70" s="15" t="str">
        <f>IF('Sales Mix'!$B70="","",'Sales Mix'!$B70*'Intermediate Work'!J$37*'Seasonality Impact'!K70)</f>
        <v/>
      </c>
      <c r="K70" s="15" t="str">
        <f>IF('Sales Mix'!$B70="","",'Sales Mix'!$B70*'Intermediate Work'!K$37*'Seasonality Impact'!L70)</f>
        <v/>
      </c>
      <c r="L70" s="15" t="str">
        <f>IF('Sales Mix'!$B70="","",'Sales Mix'!$B70*'Intermediate Work'!L$37*'Seasonality Impact'!M70)</f>
        <v/>
      </c>
      <c r="M70" s="15" t="str">
        <f>IF('Sales Mix'!$B70="","",'Sales Mix'!$B70*'Intermediate Work'!M$37*'Seasonality Impact'!N70)</f>
        <v/>
      </c>
      <c r="N70" s="15" t="str">
        <f>IF('Sales Mix'!$B70="","",'Sales Mix'!$B70*'Intermediate Work'!N$37*'Seasonality Impact'!O70)</f>
        <v/>
      </c>
      <c r="O70" s="15" t="str">
        <f>IF('Sales Mix'!$B70="","",'Sales Mix'!$B70*'Intermediate Work'!O$37*'Seasonality Impact'!P70)</f>
        <v/>
      </c>
      <c r="P70" s="15" t="str">
        <f>IF('Sales Mix'!$B70="","",'Sales Mix'!$B70*'Intermediate Work'!P$37*'Seasonality Impact'!Q70)</f>
        <v/>
      </c>
      <c r="Q70" s="15" t="str">
        <f>IF('Sales Mix'!$B70="","",'Sales Mix'!$B70*'Intermediate Work'!Q$37*'Seasonality Impact'!R70)</f>
        <v/>
      </c>
      <c r="R70" s="15" t="str">
        <f>IF('Sales Mix'!$B70="","",'Sales Mix'!$B70*'Intermediate Work'!R$37*'Seasonality Impact'!S70)</f>
        <v/>
      </c>
      <c r="S70" s="15" t="str">
        <f>IF('Sales Mix'!$B70="","",'Sales Mix'!$B70*'Intermediate Work'!S$37*'Seasonality Impact'!T70)</f>
        <v/>
      </c>
      <c r="T70" s="15" t="str">
        <f>IF('Sales Mix'!$B70="","",'Sales Mix'!$B70*'Intermediate Work'!T$37*'Seasonality Impact'!U70)</f>
        <v/>
      </c>
      <c r="U70" s="15" t="str">
        <f>IF('Sales Mix'!$B70="","",'Sales Mix'!$B70*'Intermediate Work'!U$37*'Seasonality Impact'!V70)</f>
        <v/>
      </c>
      <c r="V70" s="15" t="str">
        <f>IF('Sales Mix'!$B70="","",'Sales Mix'!$B70*'Intermediate Work'!V$37*'Seasonality Impact'!W70)</f>
        <v/>
      </c>
      <c r="W70" s="15" t="str">
        <f>IF('Sales Mix'!$B70="","",'Sales Mix'!$B70*'Intermediate Work'!W$37*'Seasonality Impact'!X70)</f>
        <v/>
      </c>
      <c r="X70" s="15" t="str">
        <f>IF('Sales Mix'!$B70="","",'Sales Mix'!$B70*'Intermediate Work'!X$37*'Seasonality Impact'!Y70)</f>
        <v/>
      </c>
      <c r="Y70" s="15" t="str">
        <f>IF('Sales Mix'!$B70="","",'Sales Mix'!$B70*'Intermediate Work'!Y$37*'Seasonality Impact'!Z70)</f>
        <v/>
      </c>
      <c r="Z70" s="15" t="str">
        <f>IF('Sales Mix'!$B70="","",'Sales Mix'!$B70*'Intermediate Work'!Z$37*'Seasonality Impact'!AA70)</f>
        <v/>
      </c>
      <c r="AA70" s="15" t="str">
        <f>IF('Sales Mix'!$B70="","",'Sales Mix'!$B70*'Intermediate Work'!AA$37*'Seasonality Impact'!AB70)</f>
        <v/>
      </c>
      <c r="AB70" s="15" t="str">
        <f>IF('Sales Mix'!$B70="","",'Sales Mix'!$B70*'Intermediate Work'!AB$37*'Seasonality Impact'!AC70)</f>
        <v/>
      </c>
      <c r="AC70" s="15" t="str">
        <f>IF('Sales Mix'!$B70="","",'Sales Mix'!$B70*'Intermediate Work'!AC$37*'Seasonality Impact'!AD70)</f>
        <v/>
      </c>
      <c r="AD70" s="15" t="str">
        <f>IF('Sales Mix'!$B70="","",'Sales Mix'!$B70*'Intermediate Work'!AD$37*'Seasonality Impact'!AE70)</f>
        <v/>
      </c>
      <c r="AE70" s="15" t="str">
        <f>IF('Sales Mix'!$B70="","",'Sales Mix'!$B70*'Intermediate Work'!AE$37*'Seasonality Impact'!AF70)</f>
        <v/>
      </c>
      <c r="AF70" s="15" t="str">
        <f>IF('Sales Mix'!$B70="","",'Sales Mix'!$B70*'Intermediate Work'!AF$37*'Seasonality Impact'!AG70)</f>
        <v/>
      </c>
      <c r="AG70" s="15" t="str">
        <f>IF('Sales Mix'!$B70="","",'Sales Mix'!$B70*'Intermediate Work'!AG$37*'Seasonality Impact'!AH70)</f>
        <v/>
      </c>
      <c r="AH70" s="15" t="str">
        <f>IF('Sales Mix'!$B70="","",'Sales Mix'!$B70*'Intermediate Work'!AH$37*'Seasonality Impact'!AI70)</f>
        <v/>
      </c>
      <c r="AI70" s="15" t="str">
        <f>IF('Sales Mix'!$B70="","",'Sales Mix'!$B70*'Intermediate Work'!AI$37*'Seasonality Impact'!AJ70)</f>
        <v/>
      </c>
      <c r="AJ70" s="15" t="str">
        <f>IF('Sales Mix'!$B70="","",'Sales Mix'!$B70*'Intermediate Work'!AJ$37*'Seasonality Impact'!AK70)</f>
        <v/>
      </c>
      <c r="AK70" s="15" t="str">
        <f>IF('Sales Mix'!$B70="","",'Sales Mix'!$B70*'Intermediate Work'!AK$37*'Seasonality Impact'!AL70)</f>
        <v/>
      </c>
    </row>
    <row r="71" spans="1:37" x14ac:dyDescent="0.25">
      <c r="A71" t="str">
        <f>IF('Sales Mix'!A71="","",'Sales Mix'!A71)</f>
        <v/>
      </c>
      <c r="B71" s="15" t="str">
        <f>IF('Sales Mix'!$B71="","",'Sales Mix'!$B71*'Intermediate Work'!B$37*'Seasonality Impact'!C71)</f>
        <v/>
      </c>
      <c r="C71" s="15" t="str">
        <f>IF('Sales Mix'!$B71="","",'Sales Mix'!$B71*'Intermediate Work'!C$37*'Seasonality Impact'!D71)</f>
        <v/>
      </c>
      <c r="D71" s="15" t="str">
        <f>IF('Sales Mix'!$B71="","",'Sales Mix'!$B71*'Intermediate Work'!D$37*'Seasonality Impact'!E71)</f>
        <v/>
      </c>
      <c r="E71" s="15" t="str">
        <f>IF('Sales Mix'!$B71="","",'Sales Mix'!$B71*'Intermediate Work'!E$37*'Seasonality Impact'!F71)</f>
        <v/>
      </c>
      <c r="F71" s="15" t="str">
        <f>IF('Sales Mix'!$B71="","",'Sales Mix'!$B71*'Intermediate Work'!F$37*'Seasonality Impact'!G71)</f>
        <v/>
      </c>
      <c r="G71" s="15" t="str">
        <f>IF('Sales Mix'!$B71="","",'Sales Mix'!$B71*'Intermediate Work'!G$37*'Seasonality Impact'!H71)</f>
        <v/>
      </c>
      <c r="H71" s="15" t="str">
        <f>IF('Sales Mix'!$B71="","",'Sales Mix'!$B71*'Intermediate Work'!H$37*'Seasonality Impact'!I71)</f>
        <v/>
      </c>
      <c r="I71" s="15" t="str">
        <f>IF('Sales Mix'!$B71="","",'Sales Mix'!$B71*'Intermediate Work'!I$37*'Seasonality Impact'!J71)</f>
        <v/>
      </c>
      <c r="J71" s="15" t="str">
        <f>IF('Sales Mix'!$B71="","",'Sales Mix'!$B71*'Intermediate Work'!J$37*'Seasonality Impact'!K71)</f>
        <v/>
      </c>
      <c r="K71" s="15" t="str">
        <f>IF('Sales Mix'!$B71="","",'Sales Mix'!$B71*'Intermediate Work'!K$37*'Seasonality Impact'!L71)</f>
        <v/>
      </c>
      <c r="L71" s="15" t="str">
        <f>IF('Sales Mix'!$B71="","",'Sales Mix'!$B71*'Intermediate Work'!L$37*'Seasonality Impact'!M71)</f>
        <v/>
      </c>
      <c r="M71" s="15" t="str">
        <f>IF('Sales Mix'!$B71="","",'Sales Mix'!$B71*'Intermediate Work'!M$37*'Seasonality Impact'!N71)</f>
        <v/>
      </c>
      <c r="N71" s="15" t="str">
        <f>IF('Sales Mix'!$B71="","",'Sales Mix'!$B71*'Intermediate Work'!N$37*'Seasonality Impact'!O71)</f>
        <v/>
      </c>
      <c r="O71" s="15" t="str">
        <f>IF('Sales Mix'!$B71="","",'Sales Mix'!$B71*'Intermediate Work'!O$37*'Seasonality Impact'!P71)</f>
        <v/>
      </c>
      <c r="P71" s="15" t="str">
        <f>IF('Sales Mix'!$B71="","",'Sales Mix'!$B71*'Intermediate Work'!P$37*'Seasonality Impact'!Q71)</f>
        <v/>
      </c>
      <c r="Q71" s="15" t="str">
        <f>IF('Sales Mix'!$B71="","",'Sales Mix'!$B71*'Intermediate Work'!Q$37*'Seasonality Impact'!R71)</f>
        <v/>
      </c>
      <c r="R71" s="15" t="str">
        <f>IF('Sales Mix'!$B71="","",'Sales Mix'!$B71*'Intermediate Work'!R$37*'Seasonality Impact'!S71)</f>
        <v/>
      </c>
      <c r="S71" s="15" t="str">
        <f>IF('Sales Mix'!$B71="","",'Sales Mix'!$B71*'Intermediate Work'!S$37*'Seasonality Impact'!T71)</f>
        <v/>
      </c>
      <c r="T71" s="15" t="str">
        <f>IF('Sales Mix'!$B71="","",'Sales Mix'!$B71*'Intermediate Work'!T$37*'Seasonality Impact'!U71)</f>
        <v/>
      </c>
      <c r="U71" s="15" t="str">
        <f>IF('Sales Mix'!$B71="","",'Sales Mix'!$B71*'Intermediate Work'!U$37*'Seasonality Impact'!V71)</f>
        <v/>
      </c>
      <c r="V71" s="15" t="str">
        <f>IF('Sales Mix'!$B71="","",'Sales Mix'!$B71*'Intermediate Work'!V$37*'Seasonality Impact'!W71)</f>
        <v/>
      </c>
      <c r="W71" s="15" t="str">
        <f>IF('Sales Mix'!$B71="","",'Sales Mix'!$B71*'Intermediate Work'!W$37*'Seasonality Impact'!X71)</f>
        <v/>
      </c>
      <c r="X71" s="15" t="str">
        <f>IF('Sales Mix'!$B71="","",'Sales Mix'!$B71*'Intermediate Work'!X$37*'Seasonality Impact'!Y71)</f>
        <v/>
      </c>
      <c r="Y71" s="15" t="str">
        <f>IF('Sales Mix'!$B71="","",'Sales Mix'!$B71*'Intermediate Work'!Y$37*'Seasonality Impact'!Z71)</f>
        <v/>
      </c>
      <c r="Z71" s="15" t="str">
        <f>IF('Sales Mix'!$B71="","",'Sales Mix'!$B71*'Intermediate Work'!Z$37*'Seasonality Impact'!AA71)</f>
        <v/>
      </c>
      <c r="AA71" s="15" t="str">
        <f>IF('Sales Mix'!$B71="","",'Sales Mix'!$B71*'Intermediate Work'!AA$37*'Seasonality Impact'!AB71)</f>
        <v/>
      </c>
      <c r="AB71" s="15" t="str">
        <f>IF('Sales Mix'!$B71="","",'Sales Mix'!$B71*'Intermediate Work'!AB$37*'Seasonality Impact'!AC71)</f>
        <v/>
      </c>
      <c r="AC71" s="15" t="str">
        <f>IF('Sales Mix'!$B71="","",'Sales Mix'!$B71*'Intermediate Work'!AC$37*'Seasonality Impact'!AD71)</f>
        <v/>
      </c>
      <c r="AD71" s="15" t="str">
        <f>IF('Sales Mix'!$B71="","",'Sales Mix'!$B71*'Intermediate Work'!AD$37*'Seasonality Impact'!AE71)</f>
        <v/>
      </c>
      <c r="AE71" s="15" t="str">
        <f>IF('Sales Mix'!$B71="","",'Sales Mix'!$B71*'Intermediate Work'!AE$37*'Seasonality Impact'!AF71)</f>
        <v/>
      </c>
      <c r="AF71" s="15" t="str">
        <f>IF('Sales Mix'!$B71="","",'Sales Mix'!$B71*'Intermediate Work'!AF$37*'Seasonality Impact'!AG71)</f>
        <v/>
      </c>
      <c r="AG71" s="15" t="str">
        <f>IF('Sales Mix'!$B71="","",'Sales Mix'!$B71*'Intermediate Work'!AG$37*'Seasonality Impact'!AH71)</f>
        <v/>
      </c>
      <c r="AH71" s="15" t="str">
        <f>IF('Sales Mix'!$B71="","",'Sales Mix'!$B71*'Intermediate Work'!AH$37*'Seasonality Impact'!AI71)</f>
        <v/>
      </c>
      <c r="AI71" s="15" t="str">
        <f>IF('Sales Mix'!$B71="","",'Sales Mix'!$B71*'Intermediate Work'!AI$37*'Seasonality Impact'!AJ71)</f>
        <v/>
      </c>
      <c r="AJ71" s="15" t="str">
        <f>IF('Sales Mix'!$B71="","",'Sales Mix'!$B71*'Intermediate Work'!AJ$37*'Seasonality Impact'!AK71)</f>
        <v/>
      </c>
      <c r="AK71" s="15" t="str">
        <f>IF('Sales Mix'!$B71="","",'Sales Mix'!$B71*'Intermediate Work'!AK$37*'Seasonality Impact'!AL71)</f>
        <v/>
      </c>
    </row>
    <row r="72" spans="1:37" x14ac:dyDescent="0.25">
      <c r="A72" t="str">
        <f>IF('Sales Mix'!A72="","",'Sales Mix'!A72)</f>
        <v/>
      </c>
      <c r="B72" s="15" t="str">
        <f>IF('Sales Mix'!$B72="","",'Sales Mix'!$B72*'Intermediate Work'!B$37*'Seasonality Impact'!C72)</f>
        <v/>
      </c>
      <c r="C72" s="15" t="str">
        <f>IF('Sales Mix'!$B72="","",'Sales Mix'!$B72*'Intermediate Work'!C$37*'Seasonality Impact'!D72)</f>
        <v/>
      </c>
      <c r="D72" s="15" t="str">
        <f>IF('Sales Mix'!$B72="","",'Sales Mix'!$B72*'Intermediate Work'!D$37*'Seasonality Impact'!E72)</f>
        <v/>
      </c>
      <c r="E72" s="15" t="str">
        <f>IF('Sales Mix'!$B72="","",'Sales Mix'!$B72*'Intermediate Work'!E$37*'Seasonality Impact'!F72)</f>
        <v/>
      </c>
      <c r="F72" s="15" t="str">
        <f>IF('Sales Mix'!$B72="","",'Sales Mix'!$B72*'Intermediate Work'!F$37*'Seasonality Impact'!G72)</f>
        <v/>
      </c>
      <c r="G72" s="15" t="str">
        <f>IF('Sales Mix'!$B72="","",'Sales Mix'!$B72*'Intermediate Work'!G$37*'Seasonality Impact'!H72)</f>
        <v/>
      </c>
      <c r="H72" s="15" t="str">
        <f>IF('Sales Mix'!$B72="","",'Sales Mix'!$B72*'Intermediate Work'!H$37*'Seasonality Impact'!I72)</f>
        <v/>
      </c>
      <c r="I72" s="15" t="str">
        <f>IF('Sales Mix'!$B72="","",'Sales Mix'!$B72*'Intermediate Work'!I$37*'Seasonality Impact'!J72)</f>
        <v/>
      </c>
      <c r="J72" s="15" t="str">
        <f>IF('Sales Mix'!$B72="","",'Sales Mix'!$B72*'Intermediate Work'!J$37*'Seasonality Impact'!K72)</f>
        <v/>
      </c>
      <c r="K72" s="15" t="str">
        <f>IF('Sales Mix'!$B72="","",'Sales Mix'!$B72*'Intermediate Work'!K$37*'Seasonality Impact'!L72)</f>
        <v/>
      </c>
      <c r="L72" s="15" t="str">
        <f>IF('Sales Mix'!$B72="","",'Sales Mix'!$B72*'Intermediate Work'!L$37*'Seasonality Impact'!M72)</f>
        <v/>
      </c>
      <c r="M72" s="15" t="str">
        <f>IF('Sales Mix'!$B72="","",'Sales Mix'!$B72*'Intermediate Work'!M$37*'Seasonality Impact'!N72)</f>
        <v/>
      </c>
      <c r="N72" s="15" t="str">
        <f>IF('Sales Mix'!$B72="","",'Sales Mix'!$B72*'Intermediate Work'!N$37*'Seasonality Impact'!O72)</f>
        <v/>
      </c>
      <c r="O72" s="15" t="str">
        <f>IF('Sales Mix'!$B72="","",'Sales Mix'!$B72*'Intermediate Work'!O$37*'Seasonality Impact'!P72)</f>
        <v/>
      </c>
      <c r="P72" s="15" t="str">
        <f>IF('Sales Mix'!$B72="","",'Sales Mix'!$B72*'Intermediate Work'!P$37*'Seasonality Impact'!Q72)</f>
        <v/>
      </c>
      <c r="Q72" s="15" t="str">
        <f>IF('Sales Mix'!$B72="","",'Sales Mix'!$B72*'Intermediate Work'!Q$37*'Seasonality Impact'!R72)</f>
        <v/>
      </c>
      <c r="R72" s="15" t="str">
        <f>IF('Sales Mix'!$B72="","",'Sales Mix'!$B72*'Intermediate Work'!R$37*'Seasonality Impact'!S72)</f>
        <v/>
      </c>
      <c r="S72" s="15" t="str">
        <f>IF('Sales Mix'!$B72="","",'Sales Mix'!$B72*'Intermediate Work'!S$37*'Seasonality Impact'!T72)</f>
        <v/>
      </c>
      <c r="T72" s="15" t="str">
        <f>IF('Sales Mix'!$B72="","",'Sales Mix'!$B72*'Intermediate Work'!T$37*'Seasonality Impact'!U72)</f>
        <v/>
      </c>
      <c r="U72" s="15" t="str">
        <f>IF('Sales Mix'!$B72="","",'Sales Mix'!$B72*'Intermediate Work'!U$37*'Seasonality Impact'!V72)</f>
        <v/>
      </c>
      <c r="V72" s="15" t="str">
        <f>IF('Sales Mix'!$B72="","",'Sales Mix'!$B72*'Intermediate Work'!V$37*'Seasonality Impact'!W72)</f>
        <v/>
      </c>
      <c r="W72" s="15" t="str">
        <f>IF('Sales Mix'!$B72="","",'Sales Mix'!$B72*'Intermediate Work'!W$37*'Seasonality Impact'!X72)</f>
        <v/>
      </c>
      <c r="X72" s="15" t="str">
        <f>IF('Sales Mix'!$B72="","",'Sales Mix'!$B72*'Intermediate Work'!X$37*'Seasonality Impact'!Y72)</f>
        <v/>
      </c>
      <c r="Y72" s="15" t="str">
        <f>IF('Sales Mix'!$B72="","",'Sales Mix'!$B72*'Intermediate Work'!Y$37*'Seasonality Impact'!Z72)</f>
        <v/>
      </c>
      <c r="Z72" s="15" t="str">
        <f>IF('Sales Mix'!$B72="","",'Sales Mix'!$B72*'Intermediate Work'!Z$37*'Seasonality Impact'!AA72)</f>
        <v/>
      </c>
      <c r="AA72" s="15" t="str">
        <f>IF('Sales Mix'!$B72="","",'Sales Mix'!$B72*'Intermediate Work'!AA$37*'Seasonality Impact'!AB72)</f>
        <v/>
      </c>
      <c r="AB72" s="15" t="str">
        <f>IF('Sales Mix'!$B72="","",'Sales Mix'!$B72*'Intermediate Work'!AB$37*'Seasonality Impact'!AC72)</f>
        <v/>
      </c>
      <c r="AC72" s="15" t="str">
        <f>IF('Sales Mix'!$B72="","",'Sales Mix'!$B72*'Intermediate Work'!AC$37*'Seasonality Impact'!AD72)</f>
        <v/>
      </c>
      <c r="AD72" s="15" t="str">
        <f>IF('Sales Mix'!$B72="","",'Sales Mix'!$B72*'Intermediate Work'!AD$37*'Seasonality Impact'!AE72)</f>
        <v/>
      </c>
      <c r="AE72" s="15" t="str">
        <f>IF('Sales Mix'!$B72="","",'Sales Mix'!$B72*'Intermediate Work'!AE$37*'Seasonality Impact'!AF72)</f>
        <v/>
      </c>
      <c r="AF72" s="15" t="str">
        <f>IF('Sales Mix'!$B72="","",'Sales Mix'!$B72*'Intermediate Work'!AF$37*'Seasonality Impact'!AG72)</f>
        <v/>
      </c>
      <c r="AG72" s="15" t="str">
        <f>IF('Sales Mix'!$B72="","",'Sales Mix'!$B72*'Intermediate Work'!AG$37*'Seasonality Impact'!AH72)</f>
        <v/>
      </c>
      <c r="AH72" s="15" t="str">
        <f>IF('Sales Mix'!$B72="","",'Sales Mix'!$B72*'Intermediate Work'!AH$37*'Seasonality Impact'!AI72)</f>
        <v/>
      </c>
      <c r="AI72" s="15" t="str">
        <f>IF('Sales Mix'!$B72="","",'Sales Mix'!$B72*'Intermediate Work'!AI$37*'Seasonality Impact'!AJ72)</f>
        <v/>
      </c>
      <c r="AJ72" s="15" t="str">
        <f>IF('Sales Mix'!$B72="","",'Sales Mix'!$B72*'Intermediate Work'!AJ$37*'Seasonality Impact'!AK72)</f>
        <v/>
      </c>
      <c r="AK72" s="15" t="str">
        <f>IF('Sales Mix'!$B72="","",'Sales Mix'!$B72*'Intermediate Work'!AK$37*'Seasonality Impact'!AL72)</f>
        <v/>
      </c>
    </row>
    <row r="73" spans="1:37" x14ac:dyDescent="0.25">
      <c r="A73" t="str">
        <f>IF('Sales Mix'!A73="","",'Sales Mix'!A73)</f>
        <v/>
      </c>
      <c r="B73" s="15" t="str">
        <f>IF('Sales Mix'!$B73="","",'Sales Mix'!$B73*'Intermediate Work'!B$37*'Seasonality Impact'!C73)</f>
        <v/>
      </c>
      <c r="C73" s="15" t="str">
        <f>IF('Sales Mix'!$B73="","",'Sales Mix'!$B73*'Intermediate Work'!C$37*'Seasonality Impact'!D73)</f>
        <v/>
      </c>
      <c r="D73" s="15" t="str">
        <f>IF('Sales Mix'!$B73="","",'Sales Mix'!$B73*'Intermediate Work'!D$37*'Seasonality Impact'!E73)</f>
        <v/>
      </c>
      <c r="E73" s="15" t="str">
        <f>IF('Sales Mix'!$B73="","",'Sales Mix'!$B73*'Intermediate Work'!E$37*'Seasonality Impact'!F73)</f>
        <v/>
      </c>
      <c r="F73" s="15" t="str">
        <f>IF('Sales Mix'!$B73="","",'Sales Mix'!$B73*'Intermediate Work'!F$37*'Seasonality Impact'!G73)</f>
        <v/>
      </c>
      <c r="G73" s="15" t="str">
        <f>IF('Sales Mix'!$B73="","",'Sales Mix'!$B73*'Intermediate Work'!G$37*'Seasonality Impact'!H73)</f>
        <v/>
      </c>
      <c r="H73" s="15" t="str">
        <f>IF('Sales Mix'!$B73="","",'Sales Mix'!$B73*'Intermediate Work'!H$37*'Seasonality Impact'!I73)</f>
        <v/>
      </c>
      <c r="I73" s="15" t="str">
        <f>IF('Sales Mix'!$B73="","",'Sales Mix'!$B73*'Intermediate Work'!I$37*'Seasonality Impact'!J73)</f>
        <v/>
      </c>
      <c r="J73" s="15" t="str">
        <f>IF('Sales Mix'!$B73="","",'Sales Mix'!$B73*'Intermediate Work'!J$37*'Seasonality Impact'!K73)</f>
        <v/>
      </c>
      <c r="K73" s="15" t="str">
        <f>IF('Sales Mix'!$B73="","",'Sales Mix'!$B73*'Intermediate Work'!K$37*'Seasonality Impact'!L73)</f>
        <v/>
      </c>
      <c r="L73" s="15" t="str">
        <f>IF('Sales Mix'!$B73="","",'Sales Mix'!$B73*'Intermediate Work'!L$37*'Seasonality Impact'!M73)</f>
        <v/>
      </c>
      <c r="M73" s="15" t="str">
        <f>IF('Sales Mix'!$B73="","",'Sales Mix'!$B73*'Intermediate Work'!M$37*'Seasonality Impact'!N73)</f>
        <v/>
      </c>
      <c r="N73" s="15" t="str">
        <f>IF('Sales Mix'!$B73="","",'Sales Mix'!$B73*'Intermediate Work'!N$37*'Seasonality Impact'!O73)</f>
        <v/>
      </c>
      <c r="O73" s="15" t="str">
        <f>IF('Sales Mix'!$B73="","",'Sales Mix'!$B73*'Intermediate Work'!O$37*'Seasonality Impact'!P73)</f>
        <v/>
      </c>
      <c r="P73" s="15" t="str">
        <f>IF('Sales Mix'!$B73="","",'Sales Mix'!$B73*'Intermediate Work'!P$37*'Seasonality Impact'!Q73)</f>
        <v/>
      </c>
      <c r="Q73" s="15" t="str">
        <f>IF('Sales Mix'!$B73="","",'Sales Mix'!$B73*'Intermediate Work'!Q$37*'Seasonality Impact'!R73)</f>
        <v/>
      </c>
      <c r="R73" s="15" t="str">
        <f>IF('Sales Mix'!$B73="","",'Sales Mix'!$B73*'Intermediate Work'!R$37*'Seasonality Impact'!S73)</f>
        <v/>
      </c>
      <c r="S73" s="15" t="str">
        <f>IF('Sales Mix'!$B73="","",'Sales Mix'!$B73*'Intermediate Work'!S$37*'Seasonality Impact'!T73)</f>
        <v/>
      </c>
      <c r="T73" s="15" t="str">
        <f>IF('Sales Mix'!$B73="","",'Sales Mix'!$B73*'Intermediate Work'!T$37*'Seasonality Impact'!U73)</f>
        <v/>
      </c>
      <c r="U73" s="15" t="str">
        <f>IF('Sales Mix'!$B73="","",'Sales Mix'!$B73*'Intermediate Work'!U$37*'Seasonality Impact'!V73)</f>
        <v/>
      </c>
      <c r="V73" s="15" t="str">
        <f>IF('Sales Mix'!$B73="","",'Sales Mix'!$B73*'Intermediate Work'!V$37*'Seasonality Impact'!W73)</f>
        <v/>
      </c>
      <c r="W73" s="15" t="str">
        <f>IF('Sales Mix'!$B73="","",'Sales Mix'!$B73*'Intermediate Work'!W$37*'Seasonality Impact'!X73)</f>
        <v/>
      </c>
      <c r="X73" s="15" t="str">
        <f>IF('Sales Mix'!$B73="","",'Sales Mix'!$B73*'Intermediate Work'!X$37*'Seasonality Impact'!Y73)</f>
        <v/>
      </c>
      <c r="Y73" s="15" t="str">
        <f>IF('Sales Mix'!$B73="","",'Sales Mix'!$B73*'Intermediate Work'!Y$37*'Seasonality Impact'!Z73)</f>
        <v/>
      </c>
      <c r="Z73" s="15" t="str">
        <f>IF('Sales Mix'!$B73="","",'Sales Mix'!$B73*'Intermediate Work'!Z$37*'Seasonality Impact'!AA73)</f>
        <v/>
      </c>
      <c r="AA73" s="15" t="str">
        <f>IF('Sales Mix'!$B73="","",'Sales Mix'!$B73*'Intermediate Work'!AA$37*'Seasonality Impact'!AB73)</f>
        <v/>
      </c>
      <c r="AB73" s="15" t="str">
        <f>IF('Sales Mix'!$B73="","",'Sales Mix'!$B73*'Intermediate Work'!AB$37*'Seasonality Impact'!AC73)</f>
        <v/>
      </c>
      <c r="AC73" s="15" t="str">
        <f>IF('Sales Mix'!$B73="","",'Sales Mix'!$B73*'Intermediate Work'!AC$37*'Seasonality Impact'!AD73)</f>
        <v/>
      </c>
      <c r="AD73" s="15" t="str">
        <f>IF('Sales Mix'!$B73="","",'Sales Mix'!$B73*'Intermediate Work'!AD$37*'Seasonality Impact'!AE73)</f>
        <v/>
      </c>
      <c r="AE73" s="15" t="str">
        <f>IF('Sales Mix'!$B73="","",'Sales Mix'!$B73*'Intermediate Work'!AE$37*'Seasonality Impact'!AF73)</f>
        <v/>
      </c>
      <c r="AF73" s="15" t="str">
        <f>IF('Sales Mix'!$B73="","",'Sales Mix'!$B73*'Intermediate Work'!AF$37*'Seasonality Impact'!AG73)</f>
        <v/>
      </c>
      <c r="AG73" s="15" t="str">
        <f>IF('Sales Mix'!$B73="","",'Sales Mix'!$B73*'Intermediate Work'!AG$37*'Seasonality Impact'!AH73)</f>
        <v/>
      </c>
      <c r="AH73" s="15" t="str">
        <f>IF('Sales Mix'!$B73="","",'Sales Mix'!$B73*'Intermediate Work'!AH$37*'Seasonality Impact'!AI73)</f>
        <v/>
      </c>
      <c r="AI73" s="15" t="str">
        <f>IF('Sales Mix'!$B73="","",'Sales Mix'!$B73*'Intermediate Work'!AI$37*'Seasonality Impact'!AJ73)</f>
        <v/>
      </c>
      <c r="AJ73" s="15" t="str">
        <f>IF('Sales Mix'!$B73="","",'Sales Mix'!$B73*'Intermediate Work'!AJ$37*'Seasonality Impact'!AK73)</f>
        <v/>
      </c>
      <c r="AK73" s="15" t="str">
        <f>IF('Sales Mix'!$B73="","",'Sales Mix'!$B73*'Intermediate Work'!AK$37*'Seasonality Impact'!AL73)</f>
        <v/>
      </c>
    </row>
    <row r="74" spans="1:37" x14ac:dyDescent="0.25">
      <c r="A74" t="str">
        <f>IF('Sales Mix'!A74="","",'Sales Mix'!A74)</f>
        <v/>
      </c>
      <c r="B74" s="15" t="str">
        <f>IF('Sales Mix'!$B74="","",'Sales Mix'!$B74*'Intermediate Work'!B$37*'Seasonality Impact'!C74)</f>
        <v/>
      </c>
      <c r="C74" s="15" t="str">
        <f>IF('Sales Mix'!$B74="","",'Sales Mix'!$B74*'Intermediate Work'!C$37*'Seasonality Impact'!D74)</f>
        <v/>
      </c>
      <c r="D74" s="15" t="str">
        <f>IF('Sales Mix'!$B74="","",'Sales Mix'!$B74*'Intermediate Work'!D$37*'Seasonality Impact'!E74)</f>
        <v/>
      </c>
      <c r="E74" s="15" t="str">
        <f>IF('Sales Mix'!$B74="","",'Sales Mix'!$B74*'Intermediate Work'!E$37*'Seasonality Impact'!F74)</f>
        <v/>
      </c>
      <c r="F74" s="15" t="str">
        <f>IF('Sales Mix'!$B74="","",'Sales Mix'!$B74*'Intermediate Work'!F$37*'Seasonality Impact'!G74)</f>
        <v/>
      </c>
      <c r="G74" s="15" t="str">
        <f>IF('Sales Mix'!$B74="","",'Sales Mix'!$B74*'Intermediate Work'!G$37*'Seasonality Impact'!H74)</f>
        <v/>
      </c>
      <c r="H74" s="15" t="str">
        <f>IF('Sales Mix'!$B74="","",'Sales Mix'!$B74*'Intermediate Work'!H$37*'Seasonality Impact'!I74)</f>
        <v/>
      </c>
      <c r="I74" s="15" t="str">
        <f>IF('Sales Mix'!$B74="","",'Sales Mix'!$B74*'Intermediate Work'!I$37*'Seasonality Impact'!J74)</f>
        <v/>
      </c>
      <c r="J74" s="15" t="str">
        <f>IF('Sales Mix'!$B74="","",'Sales Mix'!$B74*'Intermediate Work'!J$37*'Seasonality Impact'!K74)</f>
        <v/>
      </c>
      <c r="K74" s="15" t="str">
        <f>IF('Sales Mix'!$B74="","",'Sales Mix'!$B74*'Intermediate Work'!K$37*'Seasonality Impact'!L74)</f>
        <v/>
      </c>
      <c r="L74" s="15" t="str">
        <f>IF('Sales Mix'!$B74="","",'Sales Mix'!$B74*'Intermediate Work'!L$37*'Seasonality Impact'!M74)</f>
        <v/>
      </c>
      <c r="M74" s="15" t="str">
        <f>IF('Sales Mix'!$B74="","",'Sales Mix'!$B74*'Intermediate Work'!M$37*'Seasonality Impact'!N74)</f>
        <v/>
      </c>
      <c r="N74" s="15" t="str">
        <f>IF('Sales Mix'!$B74="","",'Sales Mix'!$B74*'Intermediate Work'!N$37*'Seasonality Impact'!O74)</f>
        <v/>
      </c>
      <c r="O74" s="15" t="str">
        <f>IF('Sales Mix'!$B74="","",'Sales Mix'!$B74*'Intermediate Work'!O$37*'Seasonality Impact'!P74)</f>
        <v/>
      </c>
      <c r="P74" s="15" t="str">
        <f>IF('Sales Mix'!$B74="","",'Sales Mix'!$B74*'Intermediate Work'!P$37*'Seasonality Impact'!Q74)</f>
        <v/>
      </c>
      <c r="Q74" s="15" t="str">
        <f>IF('Sales Mix'!$B74="","",'Sales Mix'!$B74*'Intermediate Work'!Q$37*'Seasonality Impact'!R74)</f>
        <v/>
      </c>
      <c r="R74" s="15" t="str">
        <f>IF('Sales Mix'!$B74="","",'Sales Mix'!$B74*'Intermediate Work'!R$37*'Seasonality Impact'!S74)</f>
        <v/>
      </c>
      <c r="S74" s="15" t="str">
        <f>IF('Sales Mix'!$B74="","",'Sales Mix'!$B74*'Intermediate Work'!S$37*'Seasonality Impact'!T74)</f>
        <v/>
      </c>
      <c r="T74" s="15" t="str">
        <f>IF('Sales Mix'!$B74="","",'Sales Mix'!$B74*'Intermediate Work'!T$37*'Seasonality Impact'!U74)</f>
        <v/>
      </c>
      <c r="U74" s="15" t="str">
        <f>IF('Sales Mix'!$B74="","",'Sales Mix'!$B74*'Intermediate Work'!U$37*'Seasonality Impact'!V74)</f>
        <v/>
      </c>
      <c r="V74" s="15" t="str">
        <f>IF('Sales Mix'!$B74="","",'Sales Mix'!$B74*'Intermediate Work'!V$37*'Seasonality Impact'!W74)</f>
        <v/>
      </c>
      <c r="W74" s="15" t="str">
        <f>IF('Sales Mix'!$B74="","",'Sales Mix'!$B74*'Intermediate Work'!W$37*'Seasonality Impact'!X74)</f>
        <v/>
      </c>
      <c r="X74" s="15" t="str">
        <f>IF('Sales Mix'!$B74="","",'Sales Mix'!$B74*'Intermediate Work'!X$37*'Seasonality Impact'!Y74)</f>
        <v/>
      </c>
      <c r="Y74" s="15" t="str">
        <f>IF('Sales Mix'!$B74="","",'Sales Mix'!$B74*'Intermediate Work'!Y$37*'Seasonality Impact'!Z74)</f>
        <v/>
      </c>
      <c r="Z74" s="15" t="str">
        <f>IF('Sales Mix'!$B74="","",'Sales Mix'!$B74*'Intermediate Work'!Z$37*'Seasonality Impact'!AA74)</f>
        <v/>
      </c>
      <c r="AA74" s="15" t="str">
        <f>IF('Sales Mix'!$B74="","",'Sales Mix'!$B74*'Intermediate Work'!AA$37*'Seasonality Impact'!AB74)</f>
        <v/>
      </c>
      <c r="AB74" s="15" t="str">
        <f>IF('Sales Mix'!$B74="","",'Sales Mix'!$B74*'Intermediate Work'!AB$37*'Seasonality Impact'!AC74)</f>
        <v/>
      </c>
      <c r="AC74" s="15" t="str">
        <f>IF('Sales Mix'!$B74="","",'Sales Mix'!$B74*'Intermediate Work'!AC$37*'Seasonality Impact'!AD74)</f>
        <v/>
      </c>
      <c r="AD74" s="15" t="str">
        <f>IF('Sales Mix'!$B74="","",'Sales Mix'!$B74*'Intermediate Work'!AD$37*'Seasonality Impact'!AE74)</f>
        <v/>
      </c>
      <c r="AE74" s="15" t="str">
        <f>IF('Sales Mix'!$B74="","",'Sales Mix'!$B74*'Intermediate Work'!AE$37*'Seasonality Impact'!AF74)</f>
        <v/>
      </c>
      <c r="AF74" s="15" t="str">
        <f>IF('Sales Mix'!$B74="","",'Sales Mix'!$B74*'Intermediate Work'!AF$37*'Seasonality Impact'!AG74)</f>
        <v/>
      </c>
      <c r="AG74" s="15" t="str">
        <f>IF('Sales Mix'!$B74="","",'Sales Mix'!$B74*'Intermediate Work'!AG$37*'Seasonality Impact'!AH74)</f>
        <v/>
      </c>
      <c r="AH74" s="15" t="str">
        <f>IF('Sales Mix'!$B74="","",'Sales Mix'!$B74*'Intermediate Work'!AH$37*'Seasonality Impact'!AI74)</f>
        <v/>
      </c>
      <c r="AI74" s="15" t="str">
        <f>IF('Sales Mix'!$B74="","",'Sales Mix'!$B74*'Intermediate Work'!AI$37*'Seasonality Impact'!AJ74)</f>
        <v/>
      </c>
      <c r="AJ74" s="15" t="str">
        <f>IF('Sales Mix'!$B74="","",'Sales Mix'!$B74*'Intermediate Work'!AJ$37*'Seasonality Impact'!AK74)</f>
        <v/>
      </c>
      <c r="AK74" s="15" t="str">
        <f>IF('Sales Mix'!$B74="","",'Sales Mix'!$B74*'Intermediate Work'!AK$37*'Seasonality Impact'!AL74)</f>
        <v/>
      </c>
    </row>
    <row r="75" spans="1:37" x14ac:dyDescent="0.25">
      <c r="A75" t="str">
        <f>IF('Sales Mix'!A75="","",'Sales Mix'!A75)</f>
        <v/>
      </c>
      <c r="B75" s="15" t="str">
        <f>IF('Sales Mix'!$B75="","",'Sales Mix'!$B75*'Intermediate Work'!B$37*'Seasonality Impact'!C75)</f>
        <v/>
      </c>
      <c r="C75" s="15" t="str">
        <f>IF('Sales Mix'!$B75="","",'Sales Mix'!$B75*'Intermediate Work'!C$37*'Seasonality Impact'!D75)</f>
        <v/>
      </c>
      <c r="D75" s="15" t="str">
        <f>IF('Sales Mix'!$B75="","",'Sales Mix'!$B75*'Intermediate Work'!D$37*'Seasonality Impact'!E75)</f>
        <v/>
      </c>
      <c r="E75" s="15" t="str">
        <f>IF('Sales Mix'!$B75="","",'Sales Mix'!$B75*'Intermediate Work'!E$37*'Seasonality Impact'!F75)</f>
        <v/>
      </c>
      <c r="F75" s="15" t="str">
        <f>IF('Sales Mix'!$B75="","",'Sales Mix'!$B75*'Intermediate Work'!F$37*'Seasonality Impact'!G75)</f>
        <v/>
      </c>
      <c r="G75" s="15" t="str">
        <f>IF('Sales Mix'!$B75="","",'Sales Mix'!$B75*'Intermediate Work'!G$37*'Seasonality Impact'!H75)</f>
        <v/>
      </c>
      <c r="H75" s="15" t="str">
        <f>IF('Sales Mix'!$B75="","",'Sales Mix'!$B75*'Intermediate Work'!H$37*'Seasonality Impact'!I75)</f>
        <v/>
      </c>
      <c r="I75" s="15" t="str">
        <f>IF('Sales Mix'!$B75="","",'Sales Mix'!$B75*'Intermediate Work'!I$37*'Seasonality Impact'!J75)</f>
        <v/>
      </c>
      <c r="J75" s="15" t="str">
        <f>IF('Sales Mix'!$B75="","",'Sales Mix'!$B75*'Intermediate Work'!J$37*'Seasonality Impact'!K75)</f>
        <v/>
      </c>
      <c r="K75" s="15" t="str">
        <f>IF('Sales Mix'!$B75="","",'Sales Mix'!$B75*'Intermediate Work'!K$37*'Seasonality Impact'!L75)</f>
        <v/>
      </c>
      <c r="L75" s="15" t="str">
        <f>IF('Sales Mix'!$B75="","",'Sales Mix'!$B75*'Intermediate Work'!L$37*'Seasonality Impact'!M75)</f>
        <v/>
      </c>
      <c r="M75" s="15" t="str">
        <f>IF('Sales Mix'!$B75="","",'Sales Mix'!$B75*'Intermediate Work'!M$37*'Seasonality Impact'!N75)</f>
        <v/>
      </c>
      <c r="N75" s="15" t="str">
        <f>IF('Sales Mix'!$B75="","",'Sales Mix'!$B75*'Intermediate Work'!N$37*'Seasonality Impact'!O75)</f>
        <v/>
      </c>
      <c r="O75" s="15" t="str">
        <f>IF('Sales Mix'!$B75="","",'Sales Mix'!$B75*'Intermediate Work'!O$37*'Seasonality Impact'!P75)</f>
        <v/>
      </c>
      <c r="P75" s="15" t="str">
        <f>IF('Sales Mix'!$B75="","",'Sales Mix'!$B75*'Intermediate Work'!P$37*'Seasonality Impact'!Q75)</f>
        <v/>
      </c>
      <c r="Q75" s="15" t="str">
        <f>IF('Sales Mix'!$B75="","",'Sales Mix'!$B75*'Intermediate Work'!Q$37*'Seasonality Impact'!R75)</f>
        <v/>
      </c>
      <c r="R75" s="15" t="str">
        <f>IF('Sales Mix'!$B75="","",'Sales Mix'!$B75*'Intermediate Work'!R$37*'Seasonality Impact'!S75)</f>
        <v/>
      </c>
      <c r="S75" s="15" t="str">
        <f>IF('Sales Mix'!$B75="","",'Sales Mix'!$B75*'Intermediate Work'!S$37*'Seasonality Impact'!T75)</f>
        <v/>
      </c>
      <c r="T75" s="15" t="str">
        <f>IF('Sales Mix'!$B75="","",'Sales Mix'!$B75*'Intermediate Work'!T$37*'Seasonality Impact'!U75)</f>
        <v/>
      </c>
      <c r="U75" s="15" t="str">
        <f>IF('Sales Mix'!$B75="","",'Sales Mix'!$B75*'Intermediate Work'!U$37*'Seasonality Impact'!V75)</f>
        <v/>
      </c>
      <c r="V75" s="15" t="str">
        <f>IF('Sales Mix'!$B75="","",'Sales Mix'!$B75*'Intermediate Work'!V$37*'Seasonality Impact'!W75)</f>
        <v/>
      </c>
      <c r="W75" s="15" t="str">
        <f>IF('Sales Mix'!$B75="","",'Sales Mix'!$B75*'Intermediate Work'!W$37*'Seasonality Impact'!X75)</f>
        <v/>
      </c>
      <c r="X75" s="15" t="str">
        <f>IF('Sales Mix'!$B75="","",'Sales Mix'!$B75*'Intermediate Work'!X$37*'Seasonality Impact'!Y75)</f>
        <v/>
      </c>
      <c r="Y75" s="15" t="str">
        <f>IF('Sales Mix'!$B75="","",'Sales Mix'!$B75*'Intermediate Work'!Y$37*'Seasonality Impact'!Z75)</f>
        <v/>
      </c>
      <c r="Z75" s="15" t="str">
        <f>IF('Sales Mix'!$B75="","",'Sales Mix'!$B75*'Intermediate Work'!Z$37*'Seasonality Impact'!AA75)</f>
        <v/>
      </c>
      <c r="AA75" s="15" t="str">
        <f>IF('Sales Mix'!$B75="","",'Sales Mix'!$B75*'Intermediate Work'!AA$37*'Seasonality Impact'!AB75)</f>
        <v/>
      </c>
      <c r="AB75" s="15" t="str">
        <f>IF('Sales Mix'!$B75="","",'Sales Mix'!$B75*'Intermediate Work'!AB$37*'Seasonality Impact'!AC75)</f>
        <v/>
      </c>
      <c r="AC75" s="15" t="str">
        <f>IF('Sales Mix'!$B75="","",'Sales Mix'!$B75*'Intermediate Work'!AC$37*'Seasonality Impact'!AD75)</f>
        <v/>
      </c>
      <c r="AD75" s="15" t="str">
        <f>IF('Sales Mix'!$B75="","",'Sales Mix'!$B75*'Intermediate Work'!AD$37*'Seasonality Impact'!AE75)</f>
        <v/>
      </c>
      <c r="AE75" s="15" t="str">
        <f>IF('Sales Mix'!$B75="","",'Sales Mix'!$B75*'Intermediate Work'!AE$37*'Seasonality Impact'!AF75)</f>
        <v/>
      </c>
      <c r="AF75" s="15" t="str">
        <f>IF('Sales Mix'!$B75="","",'Sales Mix'!$B75*'Intermediate Work'!AF$37*'Seasonality Impact'!AG75)</f>
        <v/>
      </c>
      <c r="AG75" s="15" t="str">
        <f>IF('Sales Mix'!$B75="","",'Sales Mix'!$B75*'Intermediate Work'!AG$37*'Seasonality Impact'!AH75)</f>
        <v/>
      </c>
      <c r="AH75" s="15" t="str">
        <f>IF('Sales Mix'!$B75="","",'Sales Mix'!$B75*'Intermediate Work'!AH$37*'Seasonality Impact'!AI75)</f>
        <v/>
      </c>
      <c r="AI75" s="15" t="str">
        <f>IF('Sales Mix'!$B75="","",'Sales Mix'!$B75*'Intermediate Work'!AI$37*'Seasonality Impact'!AJ75)</f>
        <v/>
      </c>
      <c r="AJ75" s="15" t="str">
        <f>IF('Sales Mix'!$B75="","",'Sales Mix'!$B75*'Intermediate Work'!AJ$37*'Seasonality Impact'!AK75)</f>
        <v/>
      </c>
      <c r="AK75" s="15" t="str">
        <f>IF('Sales Mix'!$B75="","",'Sales Mix'!$B75*'Intermediate Work'!AK$37*'Seasonality Impact'!AL75)</f>
        <v/>
      </c>
    </row>
    <row r="76" spans="1:37" x14ac:dyDescent="0.25">
      <c r="A76" t="str">
        <f>IF('Sales Mix'!A76="","",'Sales Mix'!A76)</f>
        <v/>
      </c>
      <c r="B76" s="15" t="str">
        <f>IF('Sales Mix'!$B76="","",'Sales Mix'!$B76*'Intermediate Work'!B$37*'Seasonality Impact'!C76)</f>
        <v/>
      </c>
      <c r="C76" s="15" t="str">
        <f>IF('Sales Mix'!$B76="","",'Sales Mix'!$B76*'Intermediate Work'!C$37*'Seasonality Impact'!D76)</f>
        <v/>
      </c>
      <c r="D76" s="15" t="str">
        <f>IF('Sales Mix'!$B76="","",'Sales Mix'!$B76*'Intermediate Work'!D$37*'Seasonality Impact'!E76)</f>
        <v/>
      </c>
      <c r="E76" s="15" t="str">
        <f>IF('Sales Mix'!$B76="","",'Sales Mix'!$B76*'Intermediate Work'!E$37*'Seasonality Impact'!F76)</f>
        <v/>
      </c>
      <c r="F76" s="15" t="str">
        <f>IF('Sales Mix'!$B76="","",'Sales Mix'!$B76*'Intermediate Work'!F$37*'Seasonality Impact'!G76)</f>
        <v/>
      </c>
      <c r="G76" s="15" t="str">
        <f>IF('Sales Mix'!$B76="","",'Sales Mix'!$B76*'Intermediate Work'!G$37*'Seasonality Impact'!H76)</f>
        <v/>
      </c>
      <c r="H76" s="15" t="str">
        <f>IF('Sales Mix'!$B76="","",'Sales Mix'!$B76*'Intermediate Work'!H$37*'Seasonality Impact'!I76)</f>
        <v/>
      </c>
      <c r="I76" s="15" t="str">
        <f>IF('Sales Mix'!$B76="","",'Sales Mix'!$B76*'Intermediate Work'!I$37*'Seasonality Impact'!J76)</f>
        <v/>
      </c>
      <c r="J76" s="15" t="str">
        <f>IF('Sales Mix'!$B76="","",'Sales Mix'!$B76*'Intermediate Work'!J$37*'Seasonality Impact'!K76)</f>
        <v/>
      </c>
      <c r="K76" s="15" t="str">
        <f>IF('Sales Mix'!$B76="","",'Sales Mix'!$B76*'Intermediate Work'!K$37*'Seasonality Impact'!L76)</f>
        <v/>
      </c>
      <c r="L76" s="15" t="str">
        <f>IF('Sales Mix'!$B76="","",'Sales Mix'!$B76*'Intermediate Work'!L$37*'Seasonality Impact'!M76)</f>
        <v/>
      </c>
      <c r="M76" s="15" t="str">
        <f>IF('Sales Mix'!$B76="","",'Sales Mix'!$B76*'Intermediate Work'!M$37*'Seasonality Impact'!N76)</f>
        <v/>
      </c>
      <c r="N76" s="15" t="str">
        <f>IF('Sales Mix'!$B76="","",'Sales Mix'!$B76*'Intermediate Work'!N$37*'Seasonality Impact'!O76)</f>
        <v/>
      </c>
      <c r="O76" s="15" t="str">
        <f>IF('Sales Mix'!$B76="","",'Sales Mix'!$B76*'Intermediate Work'!O$37*'Seasonality Impact'!P76)</f>
        <v/>
      </c>
      <c r="P76" s="15" t="str">
        <f>IF('Sales Mix'!$B76="","",'Sales Mix'!$B76*'Intermediate Work'!P$37*'Seasonality Impact'!Q76)</f>
        <v/>
      </c>
      <c r="Q76" s="15" t="str">
        <f>IF('Sales Mix'!$B76="","",'Sales Mix'!$B76*'Intermediate Work'!Q$37*'Seasonality Impact'!R76)</f>
        <v/>
      </c>
      <c r="R76" s="15" t="str">
        <f>IF('Sales Mix'!$B76="","",'Sales Mix'!$B76*'Intermediate Work'!R$37*'Seasonality Impact'!S76)</f>
        <v/>
      </c>
      <c r="S76" s="15" t="str">
        <f>IF('Sales Mix'!$B76="","",'Sales Mix'!$B76*'Intermediate Work'!S$37*'Seasonality Impact'!T76)</f>
        <v/>
      </c>
      <c r="T76" s="15" t="str">
        <f>IF('Sales Mix'!$B76="","",'Sales Mix'!$B76*'Intermediate Work'!T$37*'Seasonality Impact'!U76)</f>
        <v/>
      </c>
      <c r="U76" s="15" t="str">
        <f>IF('Sales Mix'!$B76="","",'Sales Mix'!$B76*'Intermediate Work'!U$37*'Seasonality Impact'!V76)</f>
        <v/>
      </c>
      <c r="V76" s="15" t="str">
        <f>IF('Sales Mix'!$B76="","",'Sales Mix'!$B76*'Intermediate Work'!V$37*'Seasonality Impact'!W76)</f>
        <v/>
      </c>
      <c r="W76" s="15" t="str">
        <f>IF('Sales Mix'!$B76="","",'Sales Mix'!$B76*'Intermediate Work'!W$37*'Seasonality Impact'!X76)</f>
        <v/>
      </c>
      <c r="X76" s="15" t="str">
        <f>IF('Sales Mix'!$B76="","",'Sales Mix'!$B76*'Intermediate Work'!X$37*'Seasonality Impact'!Y76)</f>
        <v/>
      </c>
      <c r="Y76" s="15" t="str">
        <f>IF('Sales Mix'!$B76="","",'Sales Mix'!$B76*'Intermediate Work'!Y$37*'Seasonality Impact'!Z76)</f>
        <v/>
      </c>
      <c r="Z76" s="15" t="str">
        <f>IF('Sales Mix'!$B76="","",'Sales Mix'!$B76*'Intermediate Work'!Z$37*'Seasonality Impact'!AA76)</f>
        <v/>
      </c>
      <c r="AA76" s="15" t="str">
        <f>IF('Sales Mix'!$B76="","",'Sales Mix'!$B76*'Intermediate Work'!AA$37*'Seasonality Impact'!AB76)</f>
        <v/>
      </c>
      <c r="AB76" s="15" t="str">
        <f>IF('Sales Mix'!$B76="","",'Sales Mix'!$B76*'Intermediate Work'!AB$37*'Seasonality Impact'!AC76)</f>
        <v/>
      </c>
      <c r="AC76" s="15" t="str">
        <f>IF('Sales Mix'!$B76="","",'Sales Mix'!$B76*'Intermediate Work'!AC$37*'Seasonality Impact'!AD76)</f>
        <v/>
      </c>
      <c r="AD76" s="15" t="str">
        <f>IF('Sales Mix'!$B76="","",'Sales Mix'!$B76*'Intermediate Work'!AD$37*'Seasonality Impact'!AE76)</f>
        <v/>
      </c>
      <c r="AE76" s="15" t="str">
        <f>IF('Sales Mix'!$B76="","",'Sales Mix'!$B76*'Intermediate Work'!AE$37*'Seasonality Impact'!AF76)</f>
        <v/>
      </c>
      <c r="AF76" s="15" t="str">
        <f>IF('Sales Mix'!$B76="","",'Sales Mix'!$B76*'Intermediate Work'!AF$37*'Seasonality Impact'!AG76)</f>
        <v/>
      </c>
      <c r="AG76" s="15" t="str">
        <f>IF('Sales Mix'!$B76="","",'Sales Mix'!$B76*'Intermediate Work'!AG$37*'Seasonality Impact'!AH76)</f>
        <v/>
      </c>
      <c r="AH76" s="15" t="str">
        <f>IF('Sales Mix'!$B76="","",'Sales Mix'!$B76*'Intermediate Work'!AH$37*'Seasonality Impact'!AI76)</f>
        <v/>
      </c>
      <c r="AI76" s="15" t="str">
        <f>IF('Sales Mix'!$B76="","",'Sales Mix'!$B76*'Intermediate Work'!AI$37*'Seasonality Impact'!AJ76)</f>
        <v/>
      </c>
      <c r="AJ76" s="15" t="str">
        <f>IF('Sales Mix'!$B76="","",'Sales Mix'!$B76*'Intermediate Work'!AJ$37*'Seasonality Impact'!AK76)</f>
        <v/>
      </c>
      <c r="AK76" s="15" t="str">
        <f>IF('Sales Mix'!$B76="","",'Sales Mix'!$B76*'Intermediate Work'!AK$37*'Seasonality Impact'!AL76)</f>
        <v/>
      </c>
    </row>
    <row r="77" spans="1:37" x14ac:dyDescent="0.25">
      <c r="A77" t="str">
        <f>IF('Sales Mix'!A77="","",'Sales Mix'!A77)</f>
        <v/>
      </c>
      <c r="B77" s="15" t="str">
        <f>IF('Sales Mix'!$B77="","",'Sales Mix'!$B77*'Intermediate Work'!B$37*'Seasonality Impact'!C77)</f>
        <v/>
      </c>
      <c r="C77" s="15" t="str">
        <f>IF('Sales Mix'!$B77="","",'Sales Mix'!$B77*'Intermediate Work'!C$37*'Seasonality Impact'!D77)</f>
        <v/>
      </c>
      <c r="D77" s="15" t="str">
        <f>IF('Sales Mix'!$B77="","",'Sales Mix'!$B77*'Intermediate Work'!D$37*'Seasonality Impact'!E77)</f>
        <v/>
      </c>
      <c r="E77" s="15" t="str">
        <f>IF('Sales Mix'!$B77="","",'Sales Mix'!$B77*'Intermediate Work'!E$37*'Seasonality Impact'!F77)</f>
        <v/>
      </c>
      <c r="F77" s="15" t="str">
        <f>IF('Sales Mix'!$B77="","",'Sales Mix'!$B77*'Intermediate Work'!F$37*'Seasonality Impact'!G77)</f>
        <v/>
      </c>
      <c r="G77" s="15" t="str">
        <f>IF('Sales Mix'!$B77="","",'Sales Mix'!$B77*'Intermediate Work'!G$37*'Seasonality Impact'!H77)</f>
        <v/>
      </c>
      <c r="H77" s="15" t="str">
        <f>IF('Sales Mix'!$B77="","",'Sales Mix'!$B77*'Intermediate Work'!H$37*'Seasonality Impact'!I77)</f>
        <v/>
      </c>
      <c r="I77" s="15" t="str">
        <f>IF('Sales Mix'!$B77="","",'Sales Mix'!$B77*'Intermediate Work'!I$37*'Seasonality Impact'!J77)</f>
        <v/>
      </c>
      <c r="J77" s="15" t="str">
        <f>IF('Sales Mix'!$B77="","",'Sales Mix'!$B77*'Intermediate Work'!J$37*'Seasonality Impact'!K77)</f>
        <v/>
      </c>
      <c r="K77" s="15" t="str">
        <f>IF('Sales Mix'!$B77="","",'Sales Mix'!$B77*'Intermediate Work'!K$37*'Seasonality Impact'!L77)</f>
        <v/>
      </c>
      <c r="L77" s="15" t="str">
        <f>IF('Sales Mix'!$B77="","",'Sales Mix'!$B77*'Intermediate Work'!L$37*'Seasonality Impact'!M77)</f>
        <v/>
      </c>
      <c r="M77" s="15" t="str">
        <f>IF('Sales Mix'!$B77="","",'Sales Mix'!$B77*'Intermediate Work'!M$37*'Seasonality Impact'!N77)</f>
        <v/>
      </c>
      <c r="N77" s="15" t="str">
        <f>IF('Sales Mix'!$B77="","",'Sales Mix'!$B77*'Intermediate Work'!N$37*'Seasonality Impact'!O77)</f>
        <v/>
      </c>
      <c r="O77" s="15" t="str">
        <f>IF('Sales Mix'!$B77="","",'Sales Mix'!$B77*'Intermediate Work'!O$37*'Seasonality Impact'!P77)</f>
        <v/>
      </c>
      <c r="P77" s="15" t="str">
        <f>IF('Sales Mix'!$B77="","",'Sales Mix'!$B77*'Intermediate Work'!P$37*'Seasonality Impact'!Q77)</f>
        <v/>
      </c>
      <c r="Q77" s="15" t="str">
        <f>IF('Sales Mix'!$B77="","",'Sales Mix'!$B77*'Intermediate Work'!Q$37*'Seasonality Impact'!R77)</f>
        <v/>
      </c>
      <c r="R77" s="15" t="str">
        <f>IF('Sales Mix'!$B77="","",'Sales Mix'!$B77*'Intermediate Work'!R$37*'Seasonality Impact'!S77)</f>
        <v/>
      </c>
      <c r="S77" s="15" t="str">
        <f>IF('Sales Mix'!$B77="","",'Sales Mix'!$B77*'Intermediate Work'!S$37*'Seasonality Impact'!T77)</f>
        <v/>
      </c>
      <c r="T77" s="15" t="str">
        <f>IF('Sales Mix'!$B77="","",'Sales Mix'!$B77*'Intermediate Work'!T$37*'Seasonality Impact'!U77)</f>
        <v/>
      </c>
      <c r="U77" s="15" t="str">
        <f>IF('Sales Mix'!$B77="","",'Sales Mix'!$B77*'Intermediate Work'!U$37*'Seasonality Impact'!V77)</f>
        <v/>
      </c>
      <c r="V77" s="15" t="str">
        <f>IF('Sales Mix'!$B77="","",'Sales Mix'!$B77*'Intermediate Work'!V$37*'Seasonality Impact'!W77)</f>
        <v/>
      </c>
      <c r="W77" s="15" t="str">
        <f>IF('Sales Mix'!$B77="","",'Sales Mix'!$B77*'Intermediate Work'!W$37*'Seasonality Impact'!X77)</f>
        <v/>
      </c>
      <c r="X77" s="15" t="str">
        <f>IF('Sales Mix'!$B77="","",'Sales Mix'!$B77*'Intermediate Work'!X$37*'Seasonality Impact'!Y77)</f>
        <v/>
      </c>
      <c r="Y77" s="15" t="str">
        <f>IF('Sales Mix'!$B77="","",'Sales Mix'!$B77*'Intermediate Work'!Y$37*'Seasonality Impact'!Z77)</f>
        <v/>
      </c>
      <c r="Z77" s="15" t="str">
        <f>IF('Sales Mix'!$B77="","",'Sales Mix'!$B77*'Intermediate Work'!Z$37*'Seasonality Impact'!AA77)</f>
        <v/>
      </c>
      <c r="AA77" s="15" t="str">
        <f>IF('Sales Mix'!$B77="","",'Sales Mix'!$B77*'Intermediate Work'!AA$37*'Seasonality Impact'!AB77)</f>
        <v/>
      </c>
      <c r="AB77" s="15" t="str">
        <f>IF('Sales Mix'!$B77="","",'Sales Mix'!$B77*'Intermediate Work'!AB$37*'Seasonality Impact'!AC77)</f>
        <v/>
      </c>
      <c r="AC77" s="15" t="str">
        <f>IF('Sales Mix'!$B77="","",'Sales Mix'!$B77*'Intermediate Work'!AC$37*'Seasonality Impact'!AD77)</f>
        <v/>
      </c>
      <c r="AD77" s="15" t="str">
        <f>IF('Sales Mix'!$B77="","",'Sales Mix'!$B77*'Intermediate Work'!AD$37*'Seasonality Impact'!AE77)</f>
        <v/>
      </c>
      <c r="AE77" s="15" t="str">
        <f>IF('Sales Mix'!$B77="","",'Sales Mix'!$B77*'Intermediate Work'!AE$37*'Seasonality Impact'!AF77)</f>
        <v/>
      </c>
      <c r="AF77" s="15" t="str">
        <f>IF('Sales Mix'!$B77="","",'Sales Mix'!$B77*'Intermediate Work'!AF$37*'Seasonality Impact'!AG77)</f>
        <v/>
      </c>
      <c r="AG77" s="15" t="str">
        <f>IF('Sales Mix'!$B77="","",'Sales Mix'!$B77*'Intermediate Work'!AG$37*'Seasonality Impact'!AH77)</f>
        <v/>
      </c>
      <c r="AH77" s="15" t="str">
        <f>IF('Sales Mix'!$B77="","",'Sales Mix'!$B77*'Intermediate Work'!AH$37*'Seasonality Impact'!AI77)</f>
        <v/>
      </c>
      <c r="AI77" s="15" t="str">
        <f>IF('Sales Mix'!$B77="","",'Sales Mix'!$B77*'Intermediate Work'!AI$37*'Seasonality Impact'!AJ77)</f>
        <v/>
      </c>
      <c r="AJ77" s="15" t="str">
        <f>IF('Sales Mix'!$B77="","",'Sales Mix'!$B77*'Intermediate Work'!AJ$37*'Seasonality Impact'!AK77)</f>
        <v/>
      </c>
      <c r="AK77" s="15" t="str">
        <f>IF('Sales Mix'!$B77="","",'Sales Mix'!$B77*'Intermediate Work'!AK$37*'Seasonality Impact'!AL77)</f>
        <v/>
      </c>
    </row>
    <row r="78" spans="1:37" x14ac:dyDescent="0.25">
      <c r="A78" t="str">
        <f>IF('Sales Mix'!A78="","",'Sales Mix'!A78)</f>
        <v/>
      </c>
      <c r="B78" s="15" t="str">
        <f>IF('Sales Mix'!$B78="","",'Sales Mix'!$B78*'Intermediate Work'!B$37*'Seasonality Impact'!C78)</f>
        <v/>
      </c>
      <c r="C78" s="15" t="str">
        <f>IF('Sales Mix'!$B78="","",'Sales Mix'!$B78*'Intermediate Work'!C$37*'Seasonality Impact'!D78)</f>
        <v/>
      </c>
      <c r="D78" s="15" t="str">
        <f>IF('Sales Mix'!$B78="","",'Sales Mix'!$B78*'Intermediate Work'!D$37*'Seasonality Impact'!E78)</f>
        <v/>
      </c>
      <c r="E78" s="15" t="str">
        <f>IF('Sales Mix'!$B78="","",'Sales Mix'!$B78*'Intermediate Work'!E$37*'Seasonality Impact'!F78)</f>
        <v/>
      </c>
      <c r="F78" s="15" t="str">
        <f>IF('Sales Mix'!$B78="","",'Sales Mix'!$B78*'Intermediate Work'!F$37*'Seasonality Impact'!G78)</f>
        <v/>
      </c>
      <c r="G78" s="15" t="str">
        <f>IF('Sales Mix'!$B78="","",'Sales Mix'!$B78*'Intermediate Work'!G$37*'Seasonality Impact'!H78)</f>
        <v/>
      </c>
      <c r="H78" s="15" t="str">
        <f>IF('Sales Mix'!$B78="","",'Sales Mix'!$B78*'Intermediate Work'!H$37*'Seasonality Impact'!I78)</f>
        <v/>
      </c>
      <c r="I78" s="15" t="str">
        <f>IF('Sales Mix'!$B78="","",'Sales Mix'!$B78*'Intermediate Work'!I$37*'Seasonality Impact'!J78)</f>
        <v/>
      </c>
      <c r="J78" s="15" t="str">
        <f>IF('Sales Mix'!$B78="","",'Sales Mix'!$B78*'Intermediate Work'!J$37*'Seasonality Impact'!K78)</f>
        <v/>
      </c>
      <c r="K78" s="15" t="str">
        <f>IF('Sales Mix'!$B78="","",'Sales Mix'!$B78*'Intermediate Work'!K$37*'Seasonality Impact'!L78)</f>
        <v/>
      </c>
      <c r="L78" s="15" t="str">
        <f>IF('Sales Mix'!$B78="","",'Sales Mix'!$B78*'Intermediate Work'!L$37*'Seasonality Impact'!M78)</f>
        <v/>
      </c>
      <c r="M78" s="15" t="str">
        <f>IF('Sales Mix'!$B78="","",'Sales Mix'!$B78*'Intermediate Work'!M$37*'Seasonality Impact'!N78)</f>
        <v/>
      </c>
      <c r="N78" s="15" t="str">
        <f>IF('Sales Mix'!$B78="","",'Sales Mix'!$B78*'Intermediate Work'!N$37*'Seasonality Impact'!O78)</f>
        <v/>
      </c>
      <c r="O78" s="15" t="str">
        <f>IF('Sales Mix'!$B78="","",'Sales Mix'!$B78*'Intermediate Work'!O$37*'Seasonality Impact'!P78)</f>
        <v/>
      </c>
      <c r="P78" s="15" t="str">
        <f>IF('Sales Mix'!$B78="","",'Sales Mix'!$B78*'Intermediate Work'!P$37*'Seasonality Impact'!Q78)</f>
        <v/>
      </c>
      <c r="Q78" s="15" t="str">
        <f>IF('Sales Mix'!$B78="","",'Sales Mix'!$B78*'Intermediate Work'!Q$37*'Seasonality Impact'!R78)</f>
        <v/>
      </c>
      <c r="R78" s="15" t="str">
        <f>IF('Sales Mix'!$B78="","",'Sales Mix'!$B78*'Intermediate Work'!R$37*'Seasonality Impact'!S78)</f>
        <v/>
      </c>
      <c r="S78" s="15" t="str">
        <f>IF('Sales Mix'!$B78="","",'Sales Mix'!$B78*'Intermediate Work'!S$37*'Seasonality Impact'!T78)</f>
        <v/>
      </c>
      <c r="T78" s="15" t="str">
        <f>IF('Sales Mix'!$B78="","",'Sales Mix'!$B78*'Intermediate Work'!T$37*'Seasonality Impact'!U78)</f>
        <v/>
      </c>
      <c r="U78" s="15" t="str">
        <f>IF('Sales Mix'!$B78="","",'Sales Mix'!$B78*'Intermediate Work'!U$37*'Seasonality Impact'!V78)</f>
        <v/>
      </c>
      <c r="V78" s="15" t="str">
        <f>IF('Sales Mix'!$B78="","",'Sales Mix'!$B78*'Intermediate Work'!V$37*'Seasonality Impact'!W78)</f>
        <v/>
      </c>
      <c r="W78" s="15" t="str">
        <f>IF('Sales Mix'!$B78="","",'Sales Mix'!$B78*'Intermediate Work'!W$37*'Seasonality Impact'!X78)</f>
        <v/>
      </c>
      <c r="X78" s="15" t="str">
        <f>IF('Sales Mix'!$B78="","",'Sales Mix'!$B78*'Intermediate Work'!X$37*'Seasonality Impact'!Y78)</f>
        <v/>
      </c>
      <c r="Y78" s="15" t="str">
        <f>IF('Sales Mix'!$B78="","",'Sales Mix'!$B78*'Intermediate Work'!Y$37*'Seasonality Impact'!Z78)</f>
        <v/>
      </c>
      <c r="Z78" s="15" t="str">
        <f>IF('Sales Mix'!$B78="","",'Sales Mix'!$B78*'Intermediate Work'!Z$37*'Seasonality Impact'!AA78)</f>
        <v/>
      </c>
      <c r="AA78" s="15" t="str">
        <f>IF('Sales Mix'!$B78="","",'Sales Mix'!$B78*'Intermediate Work'!AA$37*'Seasonality Impact'!AB78)</f>
        <v/>
      </c>
      <c r="AB78" s="15" t="str">
        <f>IF('Sales Mix'!$B78="","",'Sales Mix'!$B78*'Intermediate Work'!AB$37*'Seasonality Impact'!AC78)</f>
        <v/>
      </c>
      <c r="AC78" s="15" t="str">
        <f>IF('Sales Mix'!$B78="","",'Sales Mix'!$B78*'Intermediate Work'!AC$37*'Seasonality Impact'!AD78)</f>
        <v/>
      </c>
      <c r="AD78" s="15" t="str">
        <f>IF('Sales Mix'!$B78="","",'Sales Mix'!$B78*'Intermediate Work'!AD$37*'Seasonality Impact'!AE78)</f>
        <v/>
      </c>
      <c r="AE78" s="15" t="str">
        <f>IF('Sales Mix'!$B78="","",'Sales Mix'!$B78*'Intermediate Work'!AE$37*'Seasonality Impact'!AF78)</f>
        <v/>
      </c>
      <c r="AF78" s="15" t="str">
        <f>IF('Sales Mix'!$B78="","",'Sales Mix'!$B78*'Intermediate Work'!AF$37*'Seasonality Impact'!AG78)</f>
        <v/>
      </c>
      <c r="AG78" s="15" t="str">
        <f>IF('Sales Mix'!$B78="","",'Sales Mix'!$B78*'Intermediate Work'!AG$37*'Seasonality Impact'!AH78)</f>
        <v/>
      </c>
      <c r="AH78" s="15" t="str">
        <f>IF('Sales Mix'!$B78="","",'Sales Mix'!$B78*'Intermediate Work'!AH$37*'Seasonality Impact'!AI78)</f>
        <v/>
      </c>
      <c r="AI78" s="15" t="str">
        <f>IF('Sales Mix'!$B78="","",'Sales Mix'!$B78*'Intermediate Work'!AI$37*'Seasonality Impact'!AJ78)</f>
        <v/>
      </c>
      <c r="AJ78" s="15" t="str">
        <f>IF('Sales Mix'!$B78="","",'Sales Mix'!$B78*'Intermediate Work'!AJ$37*'Seasonality Impact'!AK78)</f>
        <v/>
      </c>
      <c r="AK78" s="15" t="str">
        <f>IF('Sales Mix'!$B78="","",'Sales Mix'!$B78*'Intermediate Work'!AK$37*'Seasonality Impact'!AL78)</f>
        <v/>
      </c>
    </row>
    <row r="79" spans="1:37" x14ac:dyDescent="0.25">
      <c r="A79" t="str">
        <f>IF('Sales Mix'!A79="","",'Sales Mix'!A79)</f>
        <v/>
      </c>
      <c r="B79" s="15" t="str">
        <f>IF('Sales Mix'!$B79="","",'Sales Mix'!$B79*'Intermediate Work'!B$37*'Seasonality Impact'!C79)</f>
        <v/>
      </c>
      <c r="C79" s="15" t="str">
        <f>IF('Sales Mix'!$B79="","",'Sales Mix'!$B79*'Intermediate Work'!C$37*'Seasonality Impact'!D79)</f>
        <v/>
      </c>
      <c r="D79" s="15" t="str">
        <f>IF('Sales Mix'!$B79="","",'Sales Mix'!$B79*'Intermediate Work'!D$37*'Seasonality Impact'!E79)</f>
        <v/>
      </c>
      <c r="E79" s="15" t="str">
        <f>IF('Sales Mix'!$B79="","",'Sales Mix'!$B79*'Intermediate Work'!E$37*'Seasonality Impact'!F79)</f>
        <v/>
      </c>
      <c r="F79" s="15" t="str">
        <f>IF('Sales Mix'!$B79="","",'Sales Mix'!$B79*'Intermediate Work'!F$37*'Seasonality Impact'!G79)</f>
        <v/>
      </c>
      <c r="G79" s="15" t="str">
        <f>IF('Sales Mix'!$B79="","",'Sales Mix'!$B79*'Intermediate Work'!G$37*'Seasonality Impact'!H79)</f>
        <v/>
      </c>
      <c r="H79" s="15" t="str">
        <f>IF('Sales Mix'!$B79="","",'Sales Mix'!$B79*'Intermediate Work'!H$37*'Seasonality Impact'!I79)</f>
        <v/>
      </c>
      <c r="I79" s="15" t="str">
        <f>IF('Sales Mix'!$B79="","",'Sales Mix'!$B79*'Intermediate Work'!I$37*'Seasonality Impact'!J79)</f>
        <v/>
      </c>
      <c r="J79" s="15" t="str">
        <f>IF('Sales Mix'!$B79="","",'Sales Mix'!$B79*'Intermediate Work'!J$37*'Seasonality Impact'!K79)</f>
        <v/>
      </c>
      <c r="K79" s="15" t="str">
        <f>IF('Sales Mix'!$B79="","",'Sales Mix'!$B79*'Intermediate Work'!K$37*'Seasonality Impact'!L79)</f>
        <v/>
      </c>
      <c r="L79" s="15" t="str">
        <f>IF('Sales Mix'!$B79="","",'Sales Mix'!$B79*'Intermediate Work'!L$37*'Seasonality Impact'!M79)</f>
        <v/>
      </c>
      <c r="M79" s="15" t="str">
        <f>IF('Sales Mix'!$B79="","",'Sales Mix'!$B79*'Intermediate Work'!M$37*'Seasonality Impact'!N79)</f>
        <v/>
      </c>
      <c r="N79" s="15" t="str">
        <f>IF('Sales Mix'!$B79="","",'Sales Mix'!$B79*'Intermediate Work'!N$37*'Seasonality Impact'!O79)</f>
        <v/>
      </c>
      <c r="O79" s="15" t="str">
        <f>IF('Sales Mix'!$B79="","",'Sales Mix'!$B79*'Intermediate Work'!O$37*'Seasonality Impact'!P79)</f>
        <v/>
      </c>
      <c r="P79" s="15" t="str">
        <f>IF('Sales Mix'!$B79="","",'Sales Mix'!$B79*'Intermediate Work'!P$37*'Seasonality Impact'!Q79)</f>
        <v/>
      </c>
      <c r="Q79" s="15" t="str">
        <f>IF('Sales Mix'!$B79="","",'Sales Mix'!$B79*'Intermediate Work'!Q$37*'Seasonality Impact'!R79)</f>
        <v/>
      </c>
      <c r="R79" s="15" t="str">
        <f>IF('Sales Mix'!$B79="","",'Sales Mix'!$B79*'Intermediate Work'!R$37*'Seasonality Impact'!S79)</f>
        <v/>
      </c>
      <c r="S79" s="15" t="str">
        <f>IF('Sales Mix'!$B79="","",'Sales Mix'!$B79*'Intermediate Work'!S$37*'Seasonality Impact'!T79)</f>
        <v/>
      </c>
      <c r="T79" s="15" t="str">
        <f>IF('Sales Mix'!$B79="","",'Sales Mix'!$B79*'Intermediate Work'!T$37*'Seasonality Impact'!U79)</f>
        <v/>
      </c>
      <c r="U79" s="15" t="str">
        <f>IF('Sales Mix'!$B79="","",'Sales Mix'!$B79*'Intermediate Work'!U$37*'Seasonality Impact'!V79)</f>
        <v/>
      </c>
      <c r="V79" s="15" t="str">
        <f>IF('Sales Mix'!$B79="","",'Sales Mix'!$B79*'Intermediate Work'!V$37*'Seasonality Impact'!W79)</f>
        <v/>
      </c>
      <c r="W79" s="15" t="str">
        <f>IF('Sales Mix'!$B79="","",'Sales Mix'!$B79*'Intermediate Work'!W$37*'Seasonality Impact'!X79)</f>
        <v/>
      </c>
      <c r="X79" s="15" t="str">
        <f>IF('Sales Mix'!$B79="","",'Sales Mix'!$B79*'Intermediate Work'!X$37*'Seasonality Impact'!Y79)</f>
        <v/>
      </c>
      <c r="Y79" s="15" t="str">
        <f>IF('Sales Mix'!$B79="","",'Sales Mix'!$B79*'Intermediate Work'!Y$37*'Seasonality Impact'!Z79)</f>
        <v/>
      </c>
      <c r="Z79" s="15" t="str">
        <f>IF('Sales Mix'!$B79="","",'Sales Mix'!$B79*'Intermediate Work'!Z$37*'Seasonality Impact'!AA79)</f>
        <v/>
      </c>
      <c r="AA79" s="15" t="str">
        <f>IF('Sales Mix'!$B79="","",'Sales Mix'!$B79*'Intermediate Work'!AA$37*'Seasonality Impact'!AB79)</f>
        <v/>
      </c>
      <c r="AB79" s="15" t="str">
        <f>IF('Sales Mix'!$B79="","",'Sales Mix'!$B79*'Intermediate Work'!AB$37*'Seasonality Impact'!AC79)</f>
        <v/>
      </c>
      <c r="AC79" s="15" t="str">
        <f>IF('Sales Mix'!$B79="","",'Sales Mix'!$B79*'Intermediate Work'!AC$37*'Seasonality Impact'!AD79)</f>
        <v/>
      </c>
      <c r="AD79" s="15" t="str">
        <f>IF('Sales Mix'!$B79="","",'Sales Mix'!$B79*'Intermediate Work'!AD$37*'Seasonality Impact'!AE79)</f>
        <v/>
      </c>
      <c r="AE79" s="15" t="str">
        <f>IF('Sales Mix'!$B79="","",'Sales Mix'!$B79*'Intermediate Work'!AE$37*'Seasonality Impact'!AF79)</f>
        <v/>
      </c>
      <c r="AF79" s="15" t="str">
        <f>IF('Sales Mix'!$B79="","",'Sales Mix'!$B79*'Intermediate Work'!AF$37*'Seasonality Impact'!AG79)</f>
        <v/>
      </c>
      <c r="AG79" s="15" t="str">
        <f>IF('Sales Mix'!$B79="","",'Sales Mix'!$B79*'Intermediate Work'!AG$37*'Seasonality Impact'!AH79)</f>
        <v/>
      </c>
      <c r="AH79" s="15" t="str">
        <f>IF('Sales Mix'!$B79="","",'Sales Mix'!$B79*'Intermediate Work'!AH$37*'Seasonality Impact'!AI79)</f>
        <v/>
      </c>
      <c r="AI79" s="15" t="str">
        <f>IF('Sales Mix'!$B79="","",'Sales Mix'!$B79*'Intermediate Work'!AI$37*'Seasonality Impact'!AJ79)</f>
        <v/>
      </c>
      <c r="AJ79" s="15" t="str">
        <f>IF('Sales Mix'!$B79="","",'Sales Mix'!$B79*'Intermediate Work'!AJ$37*'Seasonality Impact'!AK79)</f>
        <v/>
      </c>
      <c r="AK79" s="15" t="str">
        <f>IF('Sales Mix'!$B79="","",'Sales Mix'!$B79*'Intermediate Work'!AK$37*'Seasonality Impact'!AL79)</f>
        <v/>
      </c>
    </row>
    <row r="80" spans="1:37" x14ac:dyDescent="0.25">
      <c r="A80" t="str">
        <f>IF('Sales Mix'!A80="","",'Sales Mix'!A80)</f>
        <v/>
      </c>
      <c r="B80" s="15" t="str">
        <f>IF('Sales Mix'!$B80="","",'Sales Mix'!$B80*'Intermediate Work'!B$37*'Seasonality Impact'!C80)</f>
        <v/>
      </c>
      <c r="C80" s="15" t="str">
        <f>IF('Sales Mix'!$B80="","",'Sales Mix'!$B80*'Intermediate Work'!C$37*'Seasonality Impact'!D80)</f>
        <v/>
      </c>
      <c r="D80" s="15" t="str">
        <f>IF('Sales Mix'!$B80="","",'Sales Mix'!$B80*'Intermediate Work'!D$37*'Seasonality Impact'!E80)</f>
        <v/>
      </c>
      <c r="E80" s="15" t="str">
        <f>IF('Sales Mix'!$B80="","",'Sales Mix'!$B80*'Intermediate Work'!E$37*'Seasonality Impact'!F80)</f>
        <v/>
      </c>
      <c r="F80" s="15" t="str">
        <f>IF('Sales Mix'!$B80="","",'Sales Mix'!$B80*'Intermediate Work'!F$37*'Seasonality Impact'!G80)</f>
        <v/>
      </c>
      <c r="G80" s="15" t="str">
        <f>IF('Sales Mix'!$B80="","",'Sales Mix'!$B80*'Intermediate Work'!G$37*'Seasonality Impact'!H80)</f>
        <v/>
      </c>
      <c r="H80" s="15" t="str">
        <f>IF('Sales Mix'!$B80="","",'Sales Mix'!$B80*'Intermediate Work'!H$37*'Seasonality Impact'!I80)</f>
        <v/>
      </c>
      <c r="I80" s="15" t="str">
        <f>IF('Sales Mix'!$B80="","",'Sales Mix'!$B80*'Intermediate Work'!I$37*'Seasonality Impact'!J80)</f>
        <v/>
      </c>
      <c r="J80" s="15" t="str">
        <f>IF('Sales Mix'!$B80="","",'Sales Mix'!$B80*'Intermediate Work'!J$37*'Seasonality Impact'!K80)</f>
        <v/>
      </c>
      <c r="K80" s="15" t="str">
        <f>IF('Sales Mix'!$B80="","",'Sales Mix'!$B80*'Intermediate Work'!K$37*'Seasonality Impact'!L80)</f>
        <v/>
      </c>
      <c r="L80" s="15" t="str">
        <f>IF('Sales Mix'!$B80="","",'Sales Mix'!$B80*'Intermediate Work'!L$37*'Seasonality Impact'!M80)</f>
        <v/>
      </c>
      <c r="M80" s="15" t="str">
        <f>IF('Sales Mix'!$B80="","",'Sales Mix'!$B80*'Intermediate Work'!M$37*'Seasonality Impact'!N80)</f>
        <v/>
      </c>
      <c r="N80" s="15" t="str">
        <f>IF('Sales Mix'!$B80="","",'Sales Mix'!$B80*'Intermediate Work'!N$37*'Seasonality Impact'!O80)</f>
        <v/>
      </c>
      <c r="O80" s="15" t="str">
        <f>IF('Sales Mix'!$B80="","",'Sales Mix'!$B80*'Intermediate Work'!O$37*'Seasonality Impact'!P80)</f>
        <v/>
      </c>
      <c r="P80" s="15" t="str">
        <f>IF('Sales Mix'!$B80="","",'Sales Mix'!$B80*'Intermediate Work'!P$37*'Seasonality Impact'!Q80)</f>
        <v/>
      </c>
      <c r="Q80" s="15" t="str">
        <f>IF('Sales Mix'!$B80="","",'Sales Mix'!$B80*'Intermediate Work'!Q$37*'Seasonality Impact'!R80)</f>
        <v/>
      </c>
      <c r="R80" s="15" t="str">
        <f>IF('Sales Mix'!$B80="","",'Sales Mix'!$B80*'Intermediate Work'!R$37*'Seasonality Impact'!S80)</f>
        <v/>
      </c>
      <c r="S80" s="15" t="str">
        <f>IF('Sales Mix'!$B80="","",'Sales Mix'!$B80*'Intermediate Work'!S$37*'Seasonality Impact'!T80)</f>
        <v/>
      </c>
      <c r="T80" s="15" t="str">
        <f>IF('Sales Mix'!$B80="","",'Sales Mix'!$B80*'Intermediate Work'!T$37*'Seasonality Impact'!U80)</f>
        <v/>
      </c>
      <c r="U80" s="15" t="str">
        <f>IF('Sales Mix'!$B80="","",'Sales Mix'!$B80*'Intermediate Work'!U$37*'Seasonality Impact'!V80)</f>
        <v/>
      </c>
      <c r="V80" s="15" t="str">
        <f>IF('Sales Mix'!$B80="","",'Sales Mix'!$B80*'Intermediate Work'!V$37*'Seasonality Impact'!W80)</f>
        <v/>
      </c>
      <c r="W80" s="15" t="str">
        <f>IF('Sales Mix'!$B80="","",'Sales Mix'!$B80*'Intermediate Work'!W$37*'Seasonality Impact'!X80)</f>
        <v/>
      </c>
      <c r="X80" s="15" t="str">
        <f>IF('Sales Mix'!$B80="","",'Sales Mix'!$B80*'Intermediate Work'!X$37*'Seasonality Impact'!Y80)</f>
        <v/>
      </c>
      <c r="Y80" s="15" t="str">
        <f>IF('Sales Mix'!$B80="","",'Sales Mix'!$B80*'Intermediate Work'!Y$37*'Seasonality Impact'!Z80)</f>
        <v/>
      </c>
      <c r="Z80" s="15" t="str">
        <f>IF('Sales Mix'!$B80="","",'Sales Mix'!$B80*'Intermediate Work'!Z$37*'Seasonality Impact'!AA80)</f>
        <v/>
      </c>
      <c r="AA80" s="15" t="str">
        <f>IF('Sales Mix'!$B80="","",'Sales Mix'!$B80*'Intermediate Work'!AA$37*'Seasonality Impact'!AB80)</f>
        <v/>
      </c>
      <c r="AB80" s="15" t="str">
        <f>IF('Sales Mix'!$B80="","",'Sales Mix'!$B80*'Intermediate Work'!AB$37*'Seasonality Impact'!AC80)</f>
        <v/>
      </c>
      <c r="AC80" s="15" t="str">
        <f>IF('Sales Mix'!$B80="","",'Sales Mix'!$B80*'Intermediate Work'!AC$37*'Seasonality Impact'!AD80)</f>
        <v/>
      </c>
      <c r="AD80" s="15" t="str">
        <f>IF('Sales Mix'!$B80="","",'Sales Mix'!$B80*'Intermediate Work'!AD$37*'Seasonality Impact'!AE80)</f>
        <v/>
      </c>
      <c r="AE80" s="15" t="str">
        <f>IF('Sales Mix'!$B80="","",'Sales Mix'!$B80*'Intermediate Work'!AE$37*'Seasonality Impact'!AF80)</f>
        <v/>
      </c>
      <c r="AF80" s="15" t="str">
        <f>IF('Sales Mix'!$B80="","",'Sales Mix'!$B80*'Intermediate Work'!AF$37*'Seasonality Impact'!AG80)</f>
        <v/>
      </c>
      <c r="AG80" s="15" t="str">
        <f>IF('Sales Mix'!$B80="","",'Sales Mix'!$B80*'Intermediate Work'!AG$37*'Seasonality Impact'!AH80)</f>
        <v/>
      </c>
      <c r="AH80" s="15" t="str">
        <f>IF('Sales Mix'!$B80="","",'Sales Mix'!$B80*'Intermediate Work'!AH$37*'Seasonality Impact'!AI80)</f>
        <v/>
      </c>
      <c r="AI80" s="15" t="str">
        <f>IF('Sales Mix'!$B80="","",'Sales Mix'!$B80*'Intermediate Work'!AI$37*'Seasonality Impact'!AJ80)</f>
        <v/>
      </c>
      <c r="AJ80" s="15" t="str">
        <f>IF('Sales Mix'!$B80="","",'Sales Mix'!$B80*'Intermediate Work'!AJ$37*'Seasonality Impact'!AK80)</f>
        <v/>
      </c>
      <c r="AK80" s="15" t="str">
        <f>IF('Sales Mix'!$B80="","",'Sales Mix'!$B80*'Intermediate Work'!AK$37*'Seasonality Impact'!AL80)</f>
        <v/>
      </c>
    </row>
    <row r="81" spans="1:37" x14ac:dyDescent="0.25">
      <c r="A81" t="str">
        <f>IF('Sales Mix'!A81="","",'Sales Mix'!A81)</f>
        <v/>
      </c>
      <c r="B81" s="15" t="str">
        <f>IF('Sales Mix'!$B81="","",'Sales Mix'!$B81*'Intermediate Work'!B$37*'Seasonality Impact'!C81)</f>
        <v/>
      </c>
      <c r="C81" s="15" t="str">
        <f>IF('Sales Mix'!$B81="","",'Sales Mix'!$B81*'Intermediate Work'!C$37*'Seasonality Impact'!D81)</f>
        <v/>
      </c>
      <c r="D81" s="15" t="str">
        <f>IF('Sales Mix'!$B81="","",'Sales Mix'!$B81*'Intermediate Work'!D$37*'Seasonality Impact'!E81)</f>
        <v/>
      </c>
      <c r="E81" s="15" t="str">
        <f>IF('Sales Mix'!$B81="","",'Sales Mix'!$B81*'Intermediate Work'!E$37*'Seasonality Impact'!F81)</f>
        <v/>
      </c>
      <c r="F81" s="15" t="str">
        <f>IF('Sales Mix'!$B81="","",'Sales Mix'!$B81*'Intermediate Work'!F$37*'Seasonality Impact'!G81)</f>
        <v/>
      </c>
      <c r="G81" s="15" t="str">
        <f>IF('Sales Mix'!$B81="","",'Sales Mix'!$B81*'Intermediate Work'!G$37*'Seasonality Impact'!H81)</f>
        <v/>
      </c>
      <c r="H81" s="15" t="str">
        <f>IF('Sales Mix'!$B81="","",'Sales Mix'!$B81*'Intermediate Work'!H$37*'Seasonality Impact'!I81)</f>
        <v/>
      </c>
      <c r="I81" s="15" t="str">
        <f>IF('Sales Mix'!$B81="","",'Sales Mix'!$B81*'Intermediate Work'!I$37*'Seasonality Impact'!J81)</f>
        <v/>
      </c>
      <c r="J81" s="15" t="str">
        <f>IF('Sales Mix'!$B81="","",'Sales Mix'!$B81*'Intermediate Work'!J$37*'Seasonality Impact'!K81)</f>
        <v/>
      </c>
      <c r="K81" s="15" t="str">
        <f>IF('Sales Mix'!$B81="","",'Sales Mix'!$B81*'Intermediate Work'!K$37*'Seasonality Impact'!L81)</f>
        <v/>
      </c>
      <c r="L81" s="15" t="str">
        <f>IF('Sales Mix'!$B81="","",'Sales Mix'!$B81*'Intermediate Work'!L$37*'Seasonality Impact'!M81)</f>
        <v/>
      </c>
      <c r="M81" s="15" t="str">
        <f>IF('Sales Mix'!$B81="","",'Sales Mix'!$B81*'Intermediate Work'!M$37*'Seasonality Impact'!N81)</f>
        <v/>
      </c>
      <c r="N81" s="15" t="str">
        <f>IF('Sales Mix'!$B81="","",'Sales Mix'!$B81*'Intermediate Work'!N$37*'Seasonality Impact'!O81)</f>
        <v/>
      </c>
      <c r="O81" s="15" t="str">
        <f>IF('Sales Mix'!$B81="","",'Sales Mix'!$B81*'Intermediate Work'!O$37*'Seasonality Impact'!P81)</f>
        <v/>
      </c>
      <c r="P81" s="15" t="str">
        <f>IF('Sales Mix'!$B81="","",'Sales Mix'!$B81*'Intermediate Work'!P$37*'Seasonality Impact'!Q81)</f>
        <v/>
      </c>
      <c r="Q81" s="15" t="str">
        <f>IF('Sales Mix'!$B81="","",'Sales Mix'!$B81*'Intermediate Work'!Q$37*'Seasonality Impact'!R81)</f>
        <v/>
      </c>
      <c r="R81" s="15" t="str">
        <f>IF('Sales Mix'!$B81="","",'Sales Mix'!$B81*'Intermediate Work'!R$37*'Seasonality Impact'!S81)</f>
        <v/>
      </c>
      <c r="S81" s="15" t="str">
        <f>IF('Sales Mix'!$B81="","",'Sales Mix'!$B81*'Intermediate Work'!S$37*'Seasonality Impact'!T81)</f>
        <v/>
      </c>
      <c r="T81" s="15" t="str">
        <f>IF('Sales Mix'!$B81="","",'Sales Mix'!$B81*'Intermediate Work'!T$37*'Seasonality Impact'!U81)</f>
        <v/>
      </c>
      <c r="U81" s="15" t="str">
        <f>IF('Sales Mix'!$B81="","",'Sales Mix'!$B81*'Intermediate Work'!U$37*'Seasonality Impact'!V81)</f>
        <v/>
      </c>
      <c r="V81" s="15" t="str">
        <f>IF('Sales Mix'!$B81="","",'Sales Mix'!$B81*'Intermediate Work'!V$37*'Seasonality Impact'!W81)</f>
        <v/>
      </c>
      <c r="W81" s="15" t="str">
        <f>IF('Sales Mix'!$B81="","",'Sales Mix'!$B81*'Intermediate Work'!W$37*'Seasonality Impact'!X81)</f>
        <v/>
      </c>
      <c r="X81" s="15" t="str">
        <f>IF('Sales Mix'!$B81="","",'Sales Mix'!$B81*'Intermediate Work'!X$37*'Seasonality Impact'!Y81)</f>
        <v/>
      </c>
      <c r="Y81" s="15" t="str">
        <f>IF('Sales Mix'!$B81="","",'Sales Mix'!$B81*'Intermediate Work'!Y$37*'Seasonality Impact'!Z81)</f>
        <v/>
      </c>
      <c r="Z81" s="15" t="str">
        <f>IF('Sales Mix'!$B81="","",'Sales Mix'!$B81*'Intermediate Work'!Z$37*'Seasonality Impact'!AA81)</f>
        <v/>
      </c>
      <c r="AA81" s="15" t="str">
        <f>IF('Sales Mix'!$B81="","",'Sales Mix'!$B81*'Intermediate Work'!AA$37*'Seasonality Impact'!AB81)</f>
        <v/>
      </c>
      <c r="AB81" s="15" t="str">
        <f>IF('Sales Mix'!$B81="","",'Sales Mix'!$B81*'Intermediate Work'!AB$37*'Seasonality Impact'!AC81)</f>
        <v/>
      </c>
      <c r="AC81" s="15" t="str">
        <f>IF('Sales Mix'!$B81="","",'Sales Mix'!$B81*'Intermediate Work'!AC$37*'Seasonality Impact'!AD81)</f>
        <v/>
      </c>
      <c r="AD81" s="15" t="str">
        <f>IF('Sales Mix'!$B81="","",'Sales Mix'!$B81*'Intermediate Work'!AD$37*'Seasonality Impact'!AE81)</f>
        <v/>
      </c>
      <c r="AE81" s="15" t="str">
        <f>IF('Sales Mix'!$B81="","",'Sales Mix'!$B81*'Intermediate Work'!AE$37*'Seasonality Impact'!AF81)</f>
        <v/>
      </c>
      <c r="AF81" s="15" t="str">
        <f>IF('Sales Mix'!$B81="","",'Sales Mix'!$B81*'Intermediate Work'!AF$37*'Seasonality Impact'!AG81)</f>
        <v/>
      </c>
      <c r="AG81" s="15" t="str">
        <f>IF('Sales Mix'!$B81="","",'Sales Mix'!$B81*'Intermediate Work'!AG$37*'Seasonality Impact'!AH81)</f>
        <v/>
      </c>
      <c r="AH81" s="15" t="str">
        <f>IF('Sales Mix'!$B81="","",'Sales Mix'!$B81*'Intermediate Work'!AH$37*'Seasonality Impact'!AI81)</f>
        <v/>
      </c>
      <c r="AI81" s="15" t="str">
        <f>IF('Sales Mix'!$B81="","",'Sales Mix'!$B81*'Intermediate Work'!AI$37*'Seasonality Impact'!AJ81)</f>
        <v/>
      </c>
      <c r="AJ81" s="15" t="str">
        <f>IF('Sales Mix'!$B81="","",'Sales Mix'!$B81*'Intermediate Work'!AJ$37*'Seasonality Impact'!AK81)</f>
        <v/>
      </c>
      <c r="AK81" s="15" t="str">
        <f>IF('Sales Mix'!$B81="","",'Sales Mix'!$B81*'Intermediate Work'!AK$37*'Seasonality Impact'!AL81)</f>
        <v/>
      </c>
    </row>
    <row r="82" spans="1:37" x14ac:dyDescent="0.25">
      <c r="A82" t="str">
        <f>IF('Sales Mix'!A82="","",'Sales Mix'!A82)</f>
        <v/>
      </c>
      <c r="B82" s="15" t="str">
        <f>IF('Sales Mix'!$B82="","",'Sales Mix'!$B82*'Intermediate Work'!B$37*'Seasonality Impact'!C82)</f>
        <v/>
      </c>
      <c r="C82" s="15" t="str">
        <f>IF('Sales Mix'!$B82="","",'Sales Mix'!$B82*'Intermediate Work'!C$37*'Seasonality Impact'!D82)</f>
        <v/>
      </c>
      <c r="D82" s="15" t="str">
        <f>IF('Sales Mix'!$B82="","",'Sales Mix'!$B82*'Intermediate Work'!D$37*'Seasonality Impact'!E82)</f>
        <v/>
      </c>
      <c r="E82" s="15" t="str">
        <f>IF('Sales Mix'!$B82="","",'Sales Mix'!$B82*'Intermediate Work'!E$37*'Seasonality Impact'!F82)</f>
        <v/>
      </c>
      <c r="F82" s="15" t="str">
        <f>IF('Sales Mix'!$B82="","",'Sales Mix'!$B82*'Intermediate Work'!F$37*'Seasonality Impact'!G82)</f>
        <v/>
      </c>
      <c r="G82" s="15" t="str">
        <f>IF('Sales Mix'!$B82="","",'Sales Mix'!$B82*'Intermediate Work'!G$37*'Seasonality Impact'!H82)</f>
        <v/>
      </c>
      <c r="H82" s="15" t="str">
        <f>IF('Sales Mix'!$B82="","",'Sales Mix'!$B82*'Intermediate Work'!H$37*'Seasonality Impact'!I82)</f>
        <v/>
      </c>
      <c r="I82" s="15" t="str">
        <f>IF('Sales Mix'!$B82="","",'Sales Mix'!$B82*'Intermediate Work'!I$37*'Seasonality Impact'!J82)</f>
        <v/>
      </c>
      <c r="J82" s="15" t="str">
        <f>IF('Sales Mix'!$B82="","",'Sales Mix'!$B82*'Intermediate Work'!J$37*'Seasonality Impact'!K82)</f>
        <v/>
      </c>
      <c r="K82" s="15" t="str">
        <f>IF('Sales Mix'!$B82="","",'Sales Mix'!$B82*'Intermediate Work'!K$37*'Seasonality Impact'!L82)</f>
        <v/>
      </c>
      <c r="L82" s="15" t="str">
        <f>IF('Sales Mix'!$B82="","",'Sales Mix'!$B82*'Intermediate Work'!L$37*'Seasonality Impact'!M82)</f>
        <v/>
      </c>
      <c r="M82" s="15" t="str">
        <f>IF('Sales Mix'!$B82="","",'Sales Mix'!$B82*'Intermediate Work'!M$37*'Seasonality Impact'!N82)</f>
        <v/>
      </c>
      <c r="N82" s="15" t="str">
        <f>IF('Sales Mix'!$B82="","",'Sales Mix'!$B82*'Intermediate Work'!N$37*'Seasonality Impact'!O82)</f>
        <v/>
      </c>
      <c r="O82" s="15" t="str">
        <f>IF('Sales Mix'!$B82="","",'Sales Mix'!$B82*'Intermediate Work'!O$37*'Seasonality Impact'!P82)</f>
        <v/>
      </c>
      <c r="P82" s="15" t="str">
        <f>IF('Sales Mix'!$B82="","",'Sales Mix'!$B82*'Intermediate Work'!P$37*'Seasonality Impact'!Q82)</f>
        <v/>
      </c>
      <c r="Q82" s="15" t="str">
        <f>IF('Sales Mix'!$B82="","",'Sales Mix'!$B82*'Intermediate Work'!Q$37*'Seasonality Impact'!R82)</f>
        <v/>
      </c>
      <c r="R82" s="15" t="str">
        <f>IF('Sales Mix'!$B82="","",'Sales Mix'!$B82*'Intermediate Work'!R$37*'Seasonality Impact'!S82)</f>
        <v/>
      </c>
      <c r="S82" s="15" t="str">
        <f>IF('Sales Mix'!$B82="","",'Sales Mix'!$B82*'Intermediate Work'!S$37*'Seasonality Impact'!T82)</f>
        <v/>
      </c>
      <c r="T82" s="15" t="str">
        <f>IF('Sales Mix'!$B82="","",'Sales Mix'!$B82*'Intermediate Work'!T$37*'Seasonality Impact'!U82)</f>
        <v/>
      </c>
      <c r="U82" s="15" t="str">
        <f>IF('Sales Mix'!$B82="","",'Sales Mix'!$B82*'Intermediate Work'!U$37*'Seasonality Impact'!V82)</f>
        <v/>
      </c>
      <c r="V82" s="15" t="str">
        <f>IF('Sales Mix'!$B82="","",'Sales Mix'!$B82*'Intermediate Work'!V$37*'Seasonality Impact'!W82)</f>
        <v/>
      </c>
      <c r="W82" s="15" t="str">
        <f>IF('Sales Mix'!$B82="","",'Sales Mix'!$B82*'Intermediate Work'!W$37*'Seasonality Impact'!X82)</f>
        <v/>
      </c>
      <c r="X82" s="15" t="str">
        <f>IF('Sales Mix'!$B82="","",'Sales Mix'!$B82*'Intermediate Work'!X$37*'Seasonality Impact'!Y82)</f>
        <v/>
      </c>
      <c r="Y82" s="15" t="str">
        <f>IF('Sales Mix'!$B82="","",'Sales Mix'!$B82*'Intermediate Work'!Y$37*'Seasonality Impact'!Z82)</f>
        <v/>
      </c>
      <c r="Z82" s="15" t="str">
        <f>IF('Sales Mix'!$B82="","",'Sales Mix'!$B82*'Intermediate Work'!Z$37*'Seasonality Impact'!AA82)</f>
        <v/>
      </c>
      <c r="AA82" s="15" t="str">
        <f>IF('Sales Mix'!$B82="","",'Sales Mix'!$B82*'Intermediate Work'!AA$37*'Seasonality Impact'!AB82)</f>
        <v/>
      </c>
      <c r="AB82" s="15" t="str">
        <f>IF('Sales Mix'!$B82="","",'Sales Mix'!$B82*'Intermediate Work'!AB$37*'Seasonality Impact'!AC82)</f>
        <v/>
      </c>
      <c r="AC82" s="15" t="str">
        <f>IF('Sales Mix'!$B82="","",'Sales Mix'!$B82*'Intermediate Work'!AC$37*'Seasonality Impact'!AD82)</f>
        <v/>
      </c>
      <c r="AD82" s="15" t="str">
        <f>IF('Sales Mix'!$B82="","",'Sales Mix'!$B82*'Intermediate Work'!AD$37*'Seasonality Impact'!AE82)</f>
        <v/>
      </c>
      <c r="AE82" s="15" t="str">
        <f>IF('Sales Mix'!$B82="","",'Sales Mix'!$B82*'Intermediate Work'!AE$37*'Seasonality Impact'!AF82)</f>
        <v/>
      </c>
      <c r="AF82" s="15" t="str">
        <f>IF('Sales Mix'!$B82="","",'Sales Mix'!$B82*'Intermediate Work'!AF$37*'Seasonality Impact'!AG82)</f>
        <v/>
      </c>
      <c r="AG82" s="15" t="str">
        <f>IF('Sales Mix'!$B82="","",'Sales Mix'!$B82*'Intermediate Work'!AG$37*'Seasonality Impact'!AH82)</f>
        <v/>
      </c>
      <c r="AH82" s="15" t="str">
        <f>IF('Sales Mix'!$B82="","",'Sales Mix'!$B82*'Intermediate Work'!AH$37*'Seasonality Impact'!AI82)</f>
        <v/>
      </c>
      <c r="AI82" s="15" t="str">
        <f>IF('Sales Mix'!$B82="","",'Sales Mix'!$B82*'Intermediate Work'!AI$37*'Seasonality Impact'!AJ82)</f>
        <v/>
      </c>
      <c r="AJ82" s="15" t="str">
        <f>IF('Sales Mix'!$B82="","",'Sales Mix'!$B82*'Intermediate Work'!AJ$37*'Seasonality Impact'!AK82)</f>
        <v/>
      </c>
      <c r="AK82" s="15" t="str">
        <f>IF('Sales Mix'!$B82="","",'Sales Mix'!$B82*'Intermediate Work'!AK$37*'Seasonality Impact'!AL82)</f>
        <v/>
      </c>
    </row>
    <row r="83" spans="1:37" x14ac:dyDescent="0.25">
      <c r="A83" t="str">
        <f>IF('Sales Mix'!A83="","",'Sales Mix'!A83)</f>
        <v/>
      </c>
      <c r="B83" s="15" t="str">
        <f>IF('Sales Mix'!$B83="","",'Sales Mix'!$B83*'Intermediate Work'!B$37*'Seasonality Impact'!C83)</f>
        <v/>
      </c>
      <c r="C83" s="15" t="str">
        <f>IF('Sales Mix'!$B83="","",'Sales Mix'!$B83*'Intermediate Work'!C$37*'Seasonality Impact'!D83)</f>
        <v/>
      </c>
      <c r="D83" s="15" t="str">
        <f>IF('Sales Mix'!$B83="","",'Sales Mix'!$B83*'Intermediate Work'!D$37*'Seasonality Impact'!E83)</f>
        <v/>
      </c>
      <c r="E83" s="15" t="str">
        <f>IF('Sales Mix'!$B83="","",'Sales Mix'!$B83*'Intermediate Work'!E$37*'Seasonality Impact'!F83)</f>
        <v/>
      </c>
      <c r="F83" s="15" t="str">
        <f>IF('Sales Mix'!$B83="","",'Sales Mix'!$B83*'Intermediate Work'!F$37*'Seasonality Impact'!G83)</f>
        <v/>
      </c>
      <c r="G83" s="15" t="str">
        <f>IF('Sales Mix'!$B83="","",'Sales Mix'!$B83*'Intermediate Work'!G$37*'Seasonality Impact'!H83)</f>
        <v/>
      </c>
      <c r="H83" s="15" t="str">
        <f>IF('Sales Mix'!$B83="","",'Sales Mix'!$B83*'Intermediate Work'!H$37*'Seasonality Impact'!I83)</f>
        <v/>
      </c>
      <c r="I83" s="15" t="str">
        <f>IF('Sales Mix'!$B83="","",'Sales Mix'!$B83*'Intermediate Work'!I$37*'Seasonality Impact'!J83)</f>
        <v/>
      </c>
      <c r="J83" s="15" t="str">
        <f>IF('Sales Mix'!$B83="","",'Sales Mix'!$B83*'Intermediate Work'!J$37*'Seasonality Impact'!K83)</f>
        <v/>
      </c>
      <c r="K83" s="15" t="str">
        <f>IF('Sales Mix'!$B83="","",'Sales Mix'!$B83*'Intermediate Work'!K$37*'Seasonality Impact'!L83)</f>
        <v/>
      </c>
      <c r="L83" s="15" t="str">
        <f>IF('Sales Mix'!$B83="","",'Sales Mix'!$B83*'Intermediate Work'!L$37*'Seasonality Impact'!M83)</f>
        <v/>
      </c>
      <c r="M83" s="15" t="str">
        <f>IF('Sales Mix'!$B83="","",'Sales Mix'!$B83*'Intermediate Work'!M$37*'Seasonality Impact'!N83)</f>
        <v/>
      </c>
      <c r="N83" s="15" t="str">
        <f>IF('Sales Mix'!$B83="","",'Sales Mix'!$B83*'Intermediate Work'!N$37*'Seasonality Impact'!O83)</f>
        <v/>
      </c>
      <c r="O83" s="15" t="str">
        <f>IF('Sales Mix'!$B83="","",'Sales Mix'!$B83*'Intermediate Work'!O$37*'Seasonality Impact'!P83)</f>
        <v/>
      </c>
      <c r="P83" s="15" t="str">
        <f>IF('Sales Mix'!$B83="","",'Sales Mix'!$B83*'Intermediate Work'!P$37*'Seasonality Impact'!Q83)</f>
        <v/>
      </c>
      <c r="Q83" s="15" t="str">
        <f>IF('Sales Mix'!$B83="","",'Sales Mix'!$B83*'Intermediate Work'!Q$37*'Seasonality Impact'!R83)</f>
        <v/>
      </c>
      <c r="R83" s="15" t="str">
        <f>IF('Sales Mix'!$B83="","",'Sales Mix'!$B83*'Intermediate Work'!R$37*'Seasonality Impact'!S83)</f>
        <v/>
      </c>
      <c r="S83" s="15" t="str">
        <f>IF('Sales Mix'!$B83="","",'Sales Mix'!$B83*'Intermediate Work'!S$37*'Seasonality Impact'!T83)</f>
        <v/>
      </c>
      <c r="T83" s="15" t="str">
        <f>IF('Sales Mix'!$B83="","",'Sales Mix'!$B83*'Intermediate Work'!T$37*'Seasonality Impact'!U83)</f>
        <v/>
      </c>
      <c r="U83" s="15" t="str">
        <f>IF('Sales Mix'!$B83="","",'Sales Mix'!$B83*'Intermediate Work'!U$37*'Seasonality Impact'!V83)</f>
        <v/>
      </c>
      <c r="V83" s="15" t="str">
        <f>IF('Sales Mix'!$B83="","",'Sales Mix'!$B83*'Intermediate Work'!V$37*'Seasonality Impact'!W83)</f>
        <v/>
      </c>
      <c r="W83" s="15" t="str">
        <f>IF('Sales Mix'!$B83="","",'Sales Mix'!$B83*'Intermediate Work'!W$37*'Seasonality Impact'!X83)</f>
        <v/>
      </c>
      <c r="X83" s="15" t="str">
        <f>IF('Sales Mix'!$B83="","",'Sales Mix'!$B83*'Intermediate Work'!X$37*'Seasonality Impact'!Y83)</f>
        <v/>
      </c>
      <c r="Y83" s="15" t="str">
        <f>IF('Sales Mix'!$B83="","",'Sales Mix'!$B83*'Intermediate Work'!Y$37*'Seasonality Impact'!Z83)</f>
        <v/>
      </c>
      <c r="Z83" s="15" t="str">
        <f>IF('Sales Mix'!$B83="","",'Sales Mix'!$B83*'Intermediate Work'!Z$37*'Seasonality Impact'!AA83)</f>
        <v/>
      </c>
      <c r="AA83" s="15" t="str">
        <f>IF('Sales Mix'!$B83="","",'Sales Mix'!$B83*'Intermediate Work'!AA$37*'Seasonality Impact'!AB83)</f>
        <v/>
      </c>
      <c r="AB83" s="15" t="str">
        <f>IF('Sales Mix'!$B83="","",'Sales Mix'!$B83*'Intermediate Work'!AB$37*'Seasonality Impact'!AC83)</f>
        <v/>
      </c>
      <c r="AC83" s="15" t="str">
        <f>IF('Sales Mix'!$B83="","",'Sales Mix'!$B83*'Intermediate Work'!AC$37*'Seasonality Impact'!AD83)</f>
        <v/>
      </c>
      <c r="AD83" s="15" t="str">
        <f>IF('Sales Mix'!$B83="","",'Sales Mix'!$B83*'Intermediate Work'!AD$37*'Seasonality Impact'!AE83)</f>
        <v/>
      </c>
      <c r="AE83" s="15" t="str">
        <f>IF('Sales Mix'!$B83="","",'Sales Mix'!$B83*'Intermediate Work'!AE$37*'Seasonality Impact'!AF83)</f>
        <v/>
      </c>
      <c r="AF83" s="15" t="str">
        <f>IF('Sales Mix'!$B83="","",'Sales Mix'!$B83*'Intermediate Work'!AF$37*'Seasonality Impact'!AG83)</f>
        <v/>
      </c>
      <c r="AG83" s="15" t="str">
        <f>IF('Sales Mix'!$B83="","",'Sales Mix'!$B83*'Intermediate Work'!AG$37*'Seasonality Impact'!AH83)</f>
        <v/>
      </c>
      <c r="AH83" s="15" t="str">
        <f>IF('Sales Mix'!$B83="","",'Sales Mix'!$B83*'Intermediate Work'!AH$37*'Seasonality Impact'!AI83)</f>
        <v/>
      </c>
      <c r="AI83" s="15" t="str">
        <f>IF('Sales Mix'!$B83="","",'Sales Mix'!$B83*'Intermediate Work'!AI$37*'Seasonality Impact'!AJ83)</f>
        <v/>
      </c>
      <c r="AJ83" s="15" t="str">
        <f>IF('Sales Mix'!$B83="","",'Sales Mix'!$B83*'Intermediate Work'!AJ$37*'Seasonality Impact'!AK83)</f>
        <v/>
      </c>
      <c r="AK83" s="15" t="str">
        <f>IF('Sales Mix'!$B83="","",'Sales Mix'!$B83*'Intermediate Work'!AK$37*'Seasonality Impact'!AL83)</f>
        <v/>
      </c>
    </row>
    <row r="84" spans="1:37" x14ac:dyDescent="0.25">
      <c r="A84" t="str">
        <f>IF('Sales Mix'!A84="","",'Sales Mix'!A84)</f>
        <v/>
      </c>
      <c r="B84" s="15" t="str">
        <f>IF('Sales Mix'!$B84="","",'Sales Mix'!$B84*'Intermediate Work'!B$37*'Seasonality Impact'!C84)</f>
        <v/>
      </c>
      <c r="C84" s="15" t="str">
        <f>IF('Sales Mix'!$B84="","",'Sales Mix'!$B84*'Intermediate Work'!C$37*'Seasonality Impact'!D84)</f>
        <v/>
      </c>
      <c r="D84" s="15" t="str">
        <f>IF('Sales Mix'!$B84="","",'Sales Mix'!$B84*'Intermediate Work'!D$37*'Seasonality Impact'!E84)</f>
        <v/>
      </c>
      <c r="E84" s="15" t="str">
        <f>IF('Sales Mix'!$B84="","",'Sales Mix'!$B84*'Intermediate Work'!E$37*'Seasonality Impact'!F84)</f>
        <v/>
      </c>
      <c r="F84" s="15" t="str">
        <f>IF('Sales Mix'!$B84="","",'Sales Mix'!$B84*'Intermediate Work'!F$37*'Seasonality Impact'!G84)</f>
        <v/>
      </c>
      <c r="G84" s="15" t="str">
        <f>IF('Sales Mix'!$B84="","",'Sales Mix'!$B84*'Intermediate Work'!G$37*'Seasonality Impact'!H84)</f>
        <v/>
      </c>
      <c r="H84" s="15" t="str">
        <f>IF('Sales Mix'!$B84="","",'Sales Mix'!$B84*'Intermediate Work'!H$37*'Seasonality Impact'!I84)</f>
        <v/>
      </c>
      <c r="I84" s="15" t="str">
        <f>IF('Sales Mix'!$B84="","",'Sales Mix'!$B84*'Intermediate Work'!I$37*'Seasonality Impact'!J84)</f>
        <v/>
      </c>
      <c r="J84" s="15" t="str">
        <f>IF('Sales Mix'!$B84="","",'Sales Mix'!$B84*'Intermediate Work'!J$37*'Seasonality Impact'!K84)</f>
        <v/>
      </c>
      <c r="K84" s="15" t="str">
        <f>IF('Sales Mix'!$B84="","",'Sales Mix'!$B84*'Intermediate Work'!K$37*'Seasonality Impact'!L84)</f>
        <v/>
      </c>
      <c r="L84" s="15" t="str">
        <f>IF('Sales Mix'!$B84="","",'Sales Mix'!$B84*'Intermediate Work'!L$37*'Seasonality Impact'!M84)</f>
        <v/>
      </c>
      <c r="M84" s="15" t="str">
        <f>IF('Sales Mix'!$B84="","",'Sales Mix'!$B84*'Intermediate Work'!M$37*'Seasonality Impact'!N84)</f>
        <v/>
      </c>
      <c r="N84" s="15" t="str">
        <f>IF('Sales Mix'!$B84="","",'Sales Mix'!$B84*'Intermediate Work'!N$37*'Seasonality Impact'!O84)</f>
        <v/>
      </c>
      <c r="O84" s="15" t="str">
        <f>IF('Sales Mix'!$B84="","",'Sales Mix'!$B84*'Intermediate Work'!O$37*'Seasonality Impact'!P84)</f>
        <v/>
      </c>
      <c r="P84" s="15" t="str">
        <f>IF('Sales Mix'!$B84="","",'Sales Mix'!$B84*'Intermediate Work'!P$37*'Seasonality Impact'!Q84)</f>
        <v/>
      </c>
      <c r="Q84" s="15" t="str">
        <f>IF('Sales Mix'!$B84="","",'Sales Mix'!$B84*'Intermediate Work'!Q$37*'Seasonality Impact'!R84)</f>
        <v/>
      </c>
      <c r="R84" s="15" t="str">
        <f>IF('Sales Mix'!$B84="","",'Sales Mix'!$B84*'Intermediate Work'!R$37*'Seasonality Impact'!S84)</f>
        <v/>
      </c>
      <c r="S84" s="15" t="str">
        <f>IF('Sales Mix'!$B84="","",'Sales Mix'!$B84*'Intermediate Work'!S$37*'Seasonality Impact'!T84)</f>
        <v/>
      </c>
      <c r="T84" s="15" t="str">
        <f>IF('Sales Mix'!$B84="","",'Sales Mix'!$B84*'Intermediate Work'!T$37*'Seasonality Impact'!U84)</f>
        <v/>
      </c>
      <c r="U84" s="15" t="str">
        <f>IF('Sales Mix'!$B84="","",'Sales Mix'!$B84*'Intermediate Work'!U$37*'Seasonality Impact'!V84)</f>
        <v/>
      </c>
      <c r="V84" s="15" t="str">
        <f>IF('Sales Mix'!$B84="","",'Sales Mix'!$B84*'Intermediate Work'!V$37*'Seasonality Impact'!W84)</f>
        <v/>
      </c>
      <c r="W84" s="15" t="str">
        <f>IF('Sales Mix'!$B84="","",'Sales Mix'!$B84*'Intermediate Work'!W$37*'Seasonality Impact'!X84)</f>
        <v/>
      </c>
      <c r="X84" s="15" t="str">
        <f>IF('Sales Mix'!$B84="","",'Sales Mix'!$B84*'Intermediate Work'!X$37*'Seasonality Impact'!Y84)</f>
        <v/>
      </c>
      <c r="Y84" s="15" t="str">
        <f>IF('Sales Mix'!$B84="","",'Sales Mix'!$B84*'Intermediate Work'!Y$37*'Seasonality Impact'!Z84)</f>
        <v/>
      </c>
      <c r="Z84" s="15" t="str">
        <f>IF('Sales Mix'!$B84="","",'Sales Mix'!$B84*'Intermediate Work'!Z$37*'Seasonality Impact'!AA84)</f>
        <v/>
      </c>
      <c r="AA84" s="15" t="str">
        <f>IF('Sales Mix'!$B84="","",'Sales Mix'!$B84*'Intermediate Work'!AA$37*'Seasonality Impact'!AB84)</f>
        <v/>
      </c>
      <c r="AB84" s="15" t="str">
        <f>IF('Sales Mix'!$B84="","",'Sales Mix'!$B84*'Intermediate Work'!AB$37*'Seasonality Impact'!AC84)</f>
        <v/>
      </c>
      <c r="AC84" s="15" t="str">
        <f>IF('Sales Mix'!$B84="","",'Sales Mix'!$B84*'Intermediate Work'!AC$37*'Seasonality Impact'!AD84)</f>
        <v/>
      </c>
      <c r="AD84" s="15" t="str">
        <f>IF('Sales Mix'!$B84="","",'Sales Mix'!$B84*'Intermediate Work'!AD$37*'Seasonality Impact'!AE84)</f>
        <v/>
      </c>
      <c r="AE84" s="15" t="str">
        <f>IF('Sales Mix'!$B84="","",'Sales Mix'!$B84*'Intermediate Work'!AE$37*'Seasonality Impact'!AF84)</f>
        <v/>
      </c>
      <c r="AF84" s="15" t="str">
        <f>IF('Sales Mix'!$B84="","",'Sales Mix'!$B84*'Intermediate Work'!AF$37*'Seasonality Impact'!AG84)</f>
        <v/>
      </c>
      <c r="AG84" s="15" t="str">
        <f>IF('Sales Mix'!$B84="","",'Sales Mix'!$B84*'Intermediate Work'!AG$37*'Seasonality Impact'!AH84)</f>
        <v/>
      </c>
      <c r="AH84" s="15" t="str">
        <f>IF('Sales Mix'!$B84="","",'Sales Mix'!$B84*'Intermediate Work'!AH$37*'Seasonality Impact'!AI84)</f>
        <v/>
      </c>
      <c r="AI84" s="15" t="str">
        <f>IF('Sales Mix'!$B84="","",'Sales Mix'!$B84*'Intermediate Work'!AI$37*'Seasonality Impact'!AJ84)</f>
        <v/>
      </c>
      <c r="AJ84" s="15" t="str">
        <f>IF('Sales Mix'!$B84="","",'Sales Mix'!$B84*'Intermediate Work'!AJ$37*'Seasonality Impact'!AK84)</f>
        <v/>
      </c>
      <c r="AK84" s="15" t="str">
        <f>IF('Sales Mix'!$B84="","",'Sales Mix'!$B84*'Intermediate Work'!AK$37*'Seasonality Impact'!AL84)</f>
        <v/>
      </c>
    </row>
    <row r="85" spans="1:37" x14ac:dyDescent="0.25">
      <c r="A85" t="str">
        <f>IF('Sales Mix'!A85="","",'Sales Mix'!A85)</f>
        <v/>
      </c>
      <c r="B85" s="15" t="str">
        <f>IF('Sales Mix'!$B85="","",'Sales Mix'!$B85*'Intermediate Work'!B$37*'Seasonality Impact'!C85)</f>
        <v/>
      </c>
      <c r="C85" s="15" t="str">
        <f>IF('Sales Mix'!$B85="","",'Sales Mix'!$B85*'Intermediate Work'!C$37*'Seasonality Impact'!D85)</f>
        <v/>
      </c>
      <c r="D85" s="15" t="str">
        <f>IF('Sales Mix'!$B85="","",'Sales Mix'!$B85*'Intermediate Work'!D$37*'Seasonality Impact'!E85)</f>
        <v/>
      </c>
      <c r="E85" s="15" t="str">
        <f>IF('Sales Mix'!$B85="","",'Sales Mix'!$B85*'Intermediate Work'!E$37*'Seasonality Impact'!F85)</f>
        <v/>
      </c>
      <c r="F85" s="15" t="str">
        <f>IF('Sales Mix'!$B85="","",'Sales Mix'!$B85*'Intermediate Work'!F$37*'Seasonality Impact'!G85)</f>
        <v/>
      </c>
      <c r="G85" s="15" t="str">
        <f>IF('Sales Mix'!$B85="","",'Sales Mix'!$B85*'Intermediate Work'!G$37*'Seasonality Impact'!H85)</f>
        <v/>
      </c>
      <c r="H85" s="15" t="str">
        <f>IF('Sales Mix'!$B85="","",'Sales Mix'!$B85*'Intermediate Work'!H$37*'Seasonality Impact'!I85)</f>
        <v/>
      </c>
      <c r="I85" s="15" t="str">
        <f>IF('Sales Mix'!$B85="","",'Sales Mix'!$B85*'Intermediate Work'!I$37*'Seasonality Impact'!J85)</f>
        <v/>
      </c>
      <c r="J85" s="15" t="str">
        <f>IF('Sales Mix'!$B85="","",'Sales Mix'!$B85*'Intermediate Work'!J$37*'Seasonality Impact'!K85)</f>
        <v/>
      </c>
      <c r="K85" s="15" t="str">
        <f>IF('Sales Mix'!$B85="","",'Sales Mix'!$B85*'Intermediate Work'!K$37*'Seasonality Impact'!L85)</f>
        <v/>
      </c>
      <c r="L85" s="15" t="str">
        <f>IF('Sales Mix'!$B85="","",'Sales Mix'!$B85*'Intermediate Work'!L$37*'Seasonality Impact'!M85)</f>
        <v/>
      </c>
      <c r="M85" s="15" t="str">
        <f>IF('Sales Mix'!$B85="","",'Sales Mix'!$B85*'Intermediate Work'!M$37*'Seasonality Impact'!N85)</f>
        <v/>
      </c>
      <c r="N85" s="15" t="str">
        <f>IF('Sales Mix'!$B85="","",'Sales Mix'!$B85*'Intermediate Work'!N$37*'Seasonality Impact'!O85)</f>
        <v/>
      </c>
      <c r="O85" s="15" t="str">
        <f>IF('Sales Mix'!$B85="","",'Sales Mix'!$B85*'Intermediate Work'!O$37*'Seasonality Impact'!P85)</f>
        <v/>
      </c>
      <c r="P85" s="15" t="str">
        <f>IF('Sales Mix'!$B85="","",'Sales Mix'!$B85*'Intermediate Work'!P$37*'Seasonality Impact'!Q85)</f>
        <v/>
      </c>
      <c r="Q85" s="15" t="str">
        <f>IF('Sales Mix'!$B85="","",'Sales Mix'!$B85*'Intermediate Work'!Q$37*'Seasonality Impact'!R85)</f>
        <v/>
      </c>
      <c r="R85" s="15" t="str">
        <f>IF('Sales Mix'!$B85="","",'Sales Mix'!$B85*'Intermediate Work'!R$37*'Seasonality Impact'!S85)</f>
        <v/>
      </c>
      <c r="S85" s="15" t="str">
        <f>IF('Sales Mix'!$B85="","",'Sales Mix'!$B85*'Intermediate Work'!S$37*'Seasonality Impact'!T85)</f>
        <v/>
      </c>
      <c r="T85" s="15" t="str">
        <f>IF('Sales Mix'!$B85="","",'Sales Mix'!$B85*'Intermediate Work'!T$37*'Seasonality Impact'!U85)</f>
        <v/>
      </c>
      <c r="U85" s="15" t="str">
        <f>IF('Sales Mix'!$B85="","",'Sales Mix'!$B85*'Intermediate Work'!U$37*'Seasonality Impact'!V85)</f>
        <v/>
      </c>
      <c r="V85" s="15" t="str">
        <f>IF('Sales Mix'!$B85="","",'Sales Mix'!$B85*'Intermediate Work'!V$37*'Seasonality Impact'!W85)</f>
        <v/>
      </c>
      <c r="W85" s="15" t="str">
        <f>IF('Sales Mix'!$B85="","",'Sales Mix'!$B85*'Intermediate Work'!W$37*'Seasonality Impact'!X85)</f>
        <v/>
      </c>
      <c r="X85" s="15" t="str">
        <f>IF('Sales Mix'!$B85="","",'Sales Mix'!$B85*'Intermediate Work'!X$37*'Seasonality Impact'!Y85)</f>
        <v/>
      </c>
      <c r="Y85" s="15" t="str">
        <f>IF('Sales Mix'!$B85="","",'Sales Mix'!$B85*'Intermediate Work'!Y$37*'Seasonality Impact'!Z85)</f>
        <v/>
      </c>
      <c r="Z85" s="15" t="str">
        <f>IF('Sales Mix'!$B85="","",'Sales Mix'!$B85*'Intermediate Work'!Z$37*'Seasonality Impact'!AA85)</f>
        <v/>
      </c>
      <c r="AA85" s="15" t="str">
        <f>IF('Sales Mix'!$B85="","",'Sales Mix'!$B85*'Intermediate Work'!AA$37*'Seasonality Impact'!AB85)</f>
        <v/>
      </c>
      <c r="AB85" s="15" t="str">
        <f>IF('Sales Mix'!$B85="","",'Sales Mix'!$B85*'Intermediate Work'!AB$37*'Seasonality Impact'!AC85)</f>
        <v/>
      </c>
      <c r="AC85" s="15" t="str">
        <f>IF('Sales Mix'!$B85="","",'Sales Mix'!$B85*'Intermediate Work'!AC$37*'Seasonality Impact'!AD85)</f>
        <v/>
      </c>
      <c r="AD85" s="15" t="str">
        <f>IF('Sales Mix'!$B85="","",'Sales Mix'!$B85*'Intermediate Work'!AD$37*'Seasonality Impact'!AE85)</f>
        <v/>
      </c>
      <c r="AE85" s="15" t="str">
        <f>IF('Sales Mix'!$B85="","",'Sales Mix'!$B85*'Intermediate Work'!AE$37*'Seasonality Impact'!AF85)</f>
        <v/>
      </c>
      <c r="AF85" s="15" t="str">
        <f>IF('Sales Mix'!$B85="","",'Sales Mix'!$B85*'Intermediate Work'!AF$37*'Seasonality Impact'!AG85)</f>
        <v/>
      </c>
      <c r="AG85" s="15" t="str">
        <f>IF('Sales Mix'!$B85="","",'Sales Mix'!$B85*'Intermediate Work'!AG$37*'Seasonality Impact'!AH85)</f>
        <v/>
      </c>
      <c r="AH85" s="15" t="str">
        <f>IF('Sales Mix'!$B85="","",'Sales Mix'!$B85*'Intermediate Work'!AH$37*'Seasonality Impact'!AI85)</f>
        <v/>
      </c>
      <c r="AI85" s="15" t="str">
        <f>IF('Sales Mix'!$B85="","",'Sales Mix'!$B85*'Intermediate Work'!AI$37*'Seasonality Impact'!AJ85)</f>
        <v/>
      </c>
      <c r="AJ85" s="15" t="str">
        <f>IF('Sales Mix'!$B85="","",'Sales Mix'!$B85*'Intermediate Work'!AJ$37*'Seasonality Impact'!AK85)</f>
        <v/>
      </c>
      <c r="AK85" s="15" t="str">
        <f>IF('Sales Mix'!$B85="","",'Sales Mix'!$B85*'Intermediate Work'!AK$37*'Seasonality Impact'!AL85)</f>
        <v/>
      </c>
    </row>
    <row r="86" spans="1:37" x14ac:dyDescent="0.25">
      <c r="A86" t="str">
        <f>IF('Sales Mix'!A86="","",'Sales Mix'!A86)</f>
        <v/>
      </c>
      <c r="B86" s="15" t="str">
        <f>IF('Sales Mix'!$B86="","",'Sales Mix'!$B86*'Intermediate Work'!B$37*'Seasonality Impact'!C86)</f>
        <v/>
      </c>
      <c r="C86" s="15" t="str">
        <f>IF('Sales Mix'!$B86="","",'Sales Mix'!$B86*'Intermediate Work'!C$37*'Seasonality Impact'!D86)</f>
        <v/>
      </c>
      <c r="D86" s="15" t="str">
        <f>IF('Sales Mix'!$B86="","",'Sales Mix'!$B86*'Intermediate Work'!D$37*'Seasonality Impact'!E86)</f>
        <v/>
      </c>
      <c r="E86" s="15" t="str">
        <f>IF('Sales Mix'!$B86="","",'Sales Mix'!$B86*'Intermediate Work'!E$37*'Seasonality Impact'!F86)</f>
        <v/>
      </c>
      <c r="F86" s="15" t="str">
        <f>IF('Sales Mix'!$B86="","",'Sales Mix'!$B86*'Intermediate Work'!F$37*'Seasonality Impact'!G86)</f>
        <v/>
      </c>
      <c r="G86" s="15" t="str">
        <f>IF('Sales Mix'!$B86="","",'Sales Mix'!$B86*'Intermediate Work'!G$37*'Seasonality Impact'!H86)</f>
        <v/>
      </c>
      <c r="H86" s="15" t="str">
        <f>IF('Sales Mix'!$B86="","",'Sales Mix'!$B86*'Intermediate Work'!H$37*'Seasonality Impact'!I86)</f>
        <v/>
      </c>
      <c r="I86" s="15" t="str">
        <f>IF('Sales Mix'!$B86="","",'Sales Mix'!$B86*'Intermediate Work'!I$37*'Seasonality Impact'!J86)</f>
        <v/>
      </c>
      <c r="J86" s="15" t="str">
        <f>IF('Sales Mix'!$B86="","",'Sales Mix'!$B86*'Intermediate Work'!J$37*'Seasonality Impact'!K86)</f>
        <v/>
      </c>
      <c r="K86" s="15" t="str">
        <f>IF('Sales Mix'!$B86="","",'Sales Mix'!$B86*'Intermediate Work'!K$37*'Seasonality Impact'!L86)</f>
        <v/>
      </c>
      <c r="L86" s="15" t="str">
        <f>IF('Sales Mix'!$B86="","",'Sales Mix'!$B86*'Intermediate Work'!L$37*'Seasonality Impact'!M86)</f>
        <v/>
      </c>
      <c r="M86" s="15" t="str">
        <f>IF('Sales Mix'!$B86="","",'Sales Mix'!$B86*'Intermediate Work'!M$37*'Seasonality Impact'!N86)</f>
        <v/>
      </c>
      <c r="N86" s="15" t="str">
        <f>IF('Sales Mix'!$B86="","",'Sales Mix'!$B86*'Intermediate Work'!N$37*'Seasonality Impact'!O86)</f>
        <v/>
      </c>
      <c r="O86" s="15" t="str">
        <f>IF('Sales Mix'!$B86="","",'Sales Mix'!$B86*'Intermediate Work'!O$37*'Seasonality Impact'!P86)</f>
        <v/>
      </c>
      <c r="P86" s="15" t="str">
        <f>IF('Sales Mix'!$B86="","",'Sales Mix'!$B86*'Intermediate Work'!P$37*'Seasonality Impact'!Q86)</f>
        <v/>
      </c>
      <c r="Q86" s="15" t="str">
        <f>IF('Sales Mix'!$B86="","",'Sales Mix'!$B86*'Intermediate Work'!Q$37*'Seasonality Impact'!R86)</f>
        <v/>
      </c>
      <c r="R86" s="15" t="str">
        <f>IF('Sales Mix'!$B86="","",'Sales Mix'!$B86*'Intermediate Work'!R$37*'Seasonality Impact'!S86)</f>
        <v/>
      </c>
      <c r="S86" s="15" t="str">
        <f>IF('Sales Mix'!$B86="","",'Sales Mix'!$B86*'Intermediate Work'!S$37*'Seasonality Impact'!T86)</f>
        <v/>
      </c>
      <c r="T86" s="15" t="str">
        <f>IF('Sales Mix'!$B86="","",'Sales Mix'!$B86*'Intermediate Work'!T$37*'Seasonality Impact'!U86)</f>
        <v/>
      </c>
      <c r="U86" s="15" t="str">
        <f>IF('Sales Mix'!$B86="","",'Sales Mix'!$B86*'Intermediate Work'!U$37*'Seasonality Impact'!V86)</f>
        <v/>
      </c>
      <c r="V86" s="15" t="str">
        <f>IF('Sales Mix'!$B86="","",'Sales Mix'!$B86*'Intermediate Work'!V$37*'Seasonality Impact'!W86)</f>
        <v/>
      </c>
      <c r="W86" s="15" t="str">
        <f>IF('Sales Mix'!$B86="","",'Sales Mix'!$B86*'Intermediate Work'!W$37*'Seasonality Impact'!X86)</f>
        <v/>
      </c>
      <c r="X86" s="15" t="str">
        <f>IF('Sales Mix'!$B86="","",'Sales Mix'!$B86*'Intermediate Work'!X$37*'Seasonality Impact'!Y86)</f>
        <v/>
      </c>
      <c r="Y86" s="15" t="str">
        <f>IF('Sales Mix'!$B86="","",'Sales Mix'!$B86*'Intermediate Work'!Y$37*'Seasonality Impact'!Z86)</f>
        <v/>
      </c>
      <c r="Z86" s="15" t="str">
        <f>IF('Sales Mix'!$B86="","",'Sales Mix'!$B86*'Intermediate Work'!Z$37*'Seasonality Impact'!AA86)</f>
        <v/>
      </c>
      <c r="AA86" s="15" t="str">
        <f>IF('Sales Mix'!$B86="","",'Sales Mix'!$B86*'Intermediate Work'!AA$37*'Seasonality Impact'!AB86)</f>
        <v/>
      </c>
      <c r="AB86" s="15" t="str">
        <f>IF('Sales Mix'!$B86="","",'Sales Mix'!$B86*'Intermediate Work'!AB$37*'Seasonality Impact'!AC86)</f>
        <v/>
      </c>
      <c r="AC86" s="15" t="str">
        <f>IF('Sales Mix'!$B86="","",'Sales Mix'!$B86*'Intermediate Work'!AC$37*'Seasonality Impact'!AD86)</f>
        <v/>
      </c>
      <c r="AD86" s="15" t="str">
        <f>IF('Sales Mix'!$B86="","",'Sales Mix'!$B86*'Intermediate Work'!AD$37*'Seasonality Impact'!AE86)</f>
        <v/>
      </c>
      <c r="AE86" s="15" t="str">
        <f>IF('Sales Mix'!$B86="","",'Sales Mix'!$B86*'Intermediate Work'!AE$37*'Seasonality Impact'!AF86)</f>
        <v/>
      </c>
      <c r="AF86" s="15" t="str">
        <f>IF('Sales Mix'!$B86="","",'Sales Mix'!$B86*'Intermediate Work'!AF$37*'Seasonality Impact'!AG86)</f>
        <v/>
      </c>
      <c r="AG86" s="15" t="str">
        <f>IF('Sales Mix'!$B86="","",'Sales Mix'!$B86*'Intermediate Work'!AG$37*'Seasonality Impact'!AH86)</f>
        <v/>
      </c>
      <c r="AH86" s="15" t="str">
        <f>IF('Sales Mix'!$B86="","",'Sales Mix'!$B86*'Intermediate Work'!AH$37*'Seasonality Impact'!AI86)</f>
        <v/>
      </c>
      <c r="AI86" s="15" t="str">
        <f>IF('Sales Mix'!$B86="","",'Sales Mix'!$B86*'Intermediate Work'!AI$37*'Seasonality Impact'!AJ86)</f>
        <v/>
      </c>
      <c r="AJ86" s="15" t="str">
        <f>IF('Sales Mix'!$B86="","",'Sales Mix'!$B86*'Intermediate Work'!AJ$37*'Seasonality Impact'!AK86)</f>
        <v/>
      </c>
      <c r="AK86" s="15" t="str">
        <f>IF('Sales Mix'!$B86="","",'Sales Mix'!$B86*'Intermediate Work'!AK$37*'Seasonality Impact'!AL86)</f>
        <v/>
      </c>
    </row>
    <row r="87" spans="1:37" x14ac:dyDescent="0.25">
      <c r="A87" t="str">
        <f>IF('Sales Mix'!A87="","",'Sales Mix'!A87)</f>
        <v/>
      </c>
      <c r="B87" s="15" t="str">
        <f>IF('Sales Mix'!$B87="","",'Sales Mix'!$B87*'Intermediate Work'!B$37*'Seasonality Impact'!C87)</f>
        <v/>
      </c>
      <c r="C87" s="15" t="str">
        <f>IF('Sales Mix'!$B87="","",'Sales Mix'!$B87*'Intermediate Work'!C$37*'Seasonality Impact'!D87)</f>
        <v/>
      </c>
      <c r="D87" s="15" t="str">
        <f>IF('Sales Mix'!$B87="","",'Sales Mix'!$B87*'Intermediate Work'!D$37*'Seasonality Impact'!E87)</f>
        <v/>
      </c>
      <c r="E87" s="15" t="str">
        <f>IF('Sales Mix'!$B87="","",'Sales Mix'!$B87*'Intermediate Work'!E$37*'Seasonality Impact'!F87)</f>
        <v/>
      </c>
      <c r="F87" s="15" t="str">
        <f>IF('Sales Mix'!$B87="","",'Sales Mix'!$B87*'Intermediate Work'!F$37*'Seasonality Impact'!G87)</f>
        <v/>
      </c>
      <c r="G87" s="15" t="str">
        <f>IF('Sales Mix'!$B87="","",'Sales Mix'!$B87*'Intermediate Work'!G$37*'Seasonality Impact'!H87)</f>
        <v/>
      </c>
      <c r="H87" s="15" t="str">
        <f>IF('Sales Mix'!$B87="","",'Sales Mix'!$B87*'Intermediate Work'!H$37*'Seasonality Impact'!I87)</f>
        <v/>
      </c>
      <c r="I87" s="15" t="str">
        <f>IF('Sales Mix'!$B87="","",'Sales Mix'!$B87*'Intermediate Work'!I$37*'Seasonality Impact'!J87)</f>
        <v/>
      </c>
      <c r="J87" s="15" t="str">
        <f>IF('Sales Mix'!$B87="","",'Sales Mix'!$B87*'Intermediate Work'!J$37*'Seasonality Impact'!K87)</f>
        <v/>
      </c>
      <c r="K87" s="15" t="str">
        <f>IF('Sales Mix'!$B87="","",'Sales Mix'!$B87*'Intermediate Work'!K$37*'Seasonality Impact'!L87)</f>
        <v/>
      </c>
      <c r="L87" s="15" t="str">
        <f>IF('Sales Mix'!$B87="","",'Sales Mix'!$B87*'Intermediate Work'!L$37*'Seasonality Impact'!M87)</f>
        <v/>
      </c>
      <c r="M87" s="15" t="str">
        <f>IF('Sales Mix'!$B87="","",'Sales Mix'!$B87*'Intermediate Work'!M$37*'Seasonality Impact'!N87)</f>
        <v/>
      </c>
      <c r="N87" s="15" t="str">
        <f>IF('Sales Mix'!$B87="","",'Sales Mix'!$B87*'Intermediate Work'!N$37*'Seasonality Impact'!O87)</f>
        <v/>
      </c>
      <c r="O87" s="15" t="str">
        <f>IF('Sales Mix'!$B87="","",'Sales Mix'!$B87*'Intermediate Work'!O$37*'Seasonality Impact'!P87)</f>
        <v/>
      </c>
      <c r="P87" s="15" t="str">
        <f>IF('Sales Mix'!$B87="","",'Sales Mix'!$B87*'Intermediate Work'!P$37*'Seasonality Impact'!Q87)</f>
        <v/>
      </c>
      <c r="Q87" s="15" t="str">
        <f>IF('Sales Mix'!$B87="","",'Sales Mix'!$B87*'Intermediate Work'!Q$37*'Seasonality Impact'!R87)</f>
        <v/>
      </c>
      <c r="R87" s="15" t="str">
        <f>IF('Sales Mix'!$B87="","",'Sales Mix'!$B87*'Intermediate Work'!R$37*'Seasonality Impact'!S87)</f>
        <v/>
      </c>
      <c r="S87" s="15" t="str">
        <f>IF('Sales Mix'!$B87="","",'Sales Mix'!$B87*'Intermediate Work'!S$37*'Seasonality Impact'!T87)</f>
        <v/>
      </c>
      <c r="T87" s="15" t="str">
        <f>IF('Sales Mix'!$B87="","",'Sales Mix'!$B87*'Intermediate Work'!T$37*'Seasonality Impact'!U87)</f>
        <v/>
      </c>
      <c r="U87" s="15" t="str">
        <f>IF('Sales Mix'!$B87="","",'Sales Mix'!$B87*'Intermediate Work'!U$37*'Seasonality Impact'!V87)</f>
        <v/>
      </c>
      <c r="V87" s="15" t="str">
        <f>IF('Sales Mix'!$B87="","",'Sales Mix'!$B87*'Intermediate Work'!V$37*'Seasonality Impact'!W87)</f>
        <v/>
      </c>
      <c r="W87" s="15" t="str">
        <f>IF('Sales Mix'!$B87="","",'Sales Mix'!$B87*'Intermediate Work'!W$37*'Seasonality Impact'!X87)</f>
        <v/>
      </c>
      <c r="X87" s="15" t="str">
        <f>IF('Sales Mix'!$B87="","",'Sales Mix'!$B87*'Intermediate Work'!X$37*'Seasonality Impact'!Y87)</f>
        <v/>
      </c>
      <c r="Y87" s="15" t="str">
        <f>IF('Sales Mix'!$B87="","",'Sales Mix'!$B87*'Intermediate Work'!Y$37*'Seasonality Impact'!Z87)</f>
        <v/>
      </c>
      <c r="Z87" s="15" t="str">
        <f>IF('Sales Mix'!$B87="","",'Sales Mix'!$B87*'Intermediate Work'!Z$37*'Seasonality Impact'!AA87)</f>
        <v/>
      </c>
      <c r="AA87" s="15" t="str">
        <f>IF('Sales Mix'!$B87="","",'Sales Mix'!$B87*'Intermediate Work'!AA$37*'Seasonality Impact'!AB87)</f>
        <v/>
      </c>
      <c r="AB87" s="15" t="str">
        <f>IF('Sales Mix'!$B87="","",'Sales Mix'!$B87*'Intermediate Work'!AB$37*'Seasonality Impact'!AC87)</f>
        <v/>
      </c>
      <c r="AC87" s="15" t="str">
        <f>IF('Sales Mix'!$B87="","",'Sales Mix'!$B87*'Intermediate Work'!AC$37*'Seasonality Impact'!AD87)</f>
        <v/>
      </c>
      <c r="AD87" s="15" t="str">
        <f>IF('Sales Mix'!$B87="","",'Sales Mix'!$B87*'Intermediate Work'!AD$37*'Seasonality Impact'!AE87)</f>
        <v/>
      </c>
      <c r="AE87" s="15" t="str">
        <f>IF('Sales Mix'!$B87="","",'Sales Mix'!$B87*'Intermediate Work'!AE$37*'Seasonality Impact'!AF87)</f>
        <v/>
      </c>
      <c r="AF87" s="15" t="str">
        <f>IF('Sales Mix'!$B87="","",'Sales Mix'!$B87*'Intermediate Work'!AF$37*'Seasonality Impact'!AG87)</f>
        <v/>
      </c>
      <c r="AG87" s="15" t="str">
        <f>IF('Sales Mix'!$B87="","",'Sales Mix'!$B87*'Intermediate Work'!AG$37*'Seasonality Impact'!AH87)</f>
        <v/>
      </c>
      <c r="AH87" s="15" t="str">
        <f>IF('Sales Mix'!$B87="","",'Sales Mix'!$B87*'Intermediate Work'!AH$37*'Seasonality Impact'!AI87)</f>
        <v/>
      </c>
      <c r="AI87" s="15" t="str">
        <f>IF('Sales Mix'!$B87="","",'Sales Mix'!$B87*'Intermediate Work'!AI$37*'Seasonality Impact'!AJ87)</f>
        <v/>
      </c>
      <c r="AJ87" s="15" t="str">
        <f>IF('Sales Mix'!$B87="","",'Sales Mix'!$B87*'Intermediate Work'!AJ$37*'Seasonality Impact'!AK87)</f>
        <v/>
      </c>
      <c r="AK87" s="15" t="str">
        <f>IF('Sales Mix'!$B87="","",'Sales Mix'!$B87*'Intermediate Work'!AK$37*'Seasonality Impact'!AL87)</f>
        <v/>
      </c>
    </row>
    <row r="88" spans="1:37" x14ac:dyDescent="0.25">
      <c r="A88" t="str">
        <f>IF('Sales Mix'!A88="","",'Sales Mix'!A88)</f>
        <v/>
      </c>
      <c r="B88" s="15" t="str">
        <f>IF('Sales Mix'!$B88="","",'Sales Mix'!$B88*'Intermediate Work'!B$37*'Seasonality Impact'!C88)</f>
        <v/>
      </c>
      <c r="C88" s="15" t="str">
        <f>IF('Sales Mix'!$B88="","",'Sales Mix'!$B88*'Intermediate Work'!C$37*'Seasonality Impact'!D88)</f>
        <v/>
      </c>
      <c r="D88" s="15" t="str">
        <f>IF('Sales Mix'!$B88="","",'Sales Mix'!$B88*'Intermediate Work'!D$37*'Seasonality Impact'!E88)</f>
        <v/>
      </c>
      <c r="E88" s="15" t="str">
        <f>IF('Sales Mix'!$B88="","",'Sales Mix'!$B88*'Intermediate Work'!E$37*'Seasonality Impact'!F88)</f>
        <v/>
      </c>
      <c r="F88" s="15" t="str">
        <f>IF('Sales Mix'!$B88="","",'Sales Mix'!$B88*'Intermediate Work'!F$37*'Seasonality Impact'!G88)</f>
        <v/>
      </c>
      <c r="G88" s="15" t="str">
        <f>IF('Sales Mix'!$B88="","",'Sales Mix'!$B88*'Intermediate Work'!G$37*'Seasonality Impact'!H88)</f>
        <v/>
      </c>
      <c r="H88" s="15" t="str">
        <f>IF('Sales Mix'!$B88="","",'Sales Mix'!$B88*'Intermediate Work'!H$37*'Seasonality Impact'!I88)</f>
        <v/>
      </c>
      <c r="I88" s="15" t="str">
        <f>IF('Sales Mix'!$B88="","",'Sales Mix'!$B88*'Intermediate Work'!I$37*'Seasonality Impact'!J88)</f>
        <v/>
      </c>
      <c r="J88" s="15" t="str">
        <f>IF('Sales Mix'!$B88="","",'Sales Mix'!$B88*'Intermediate Work'!J$37*'Seasonality Impact'!K88)</f>
        <v/>
      </c>
      <c r="K88" s="15" t="str">
        <f>IF('Sales Mix'!$B88="","",'Sales Mix'!$B88*'Intermediate Work'!K$37*'Seasonality Impact'!L88)</f>
        <v/>
      </c>
      <c r="L88" s="15" t="str">
        <f>IF('Sales Mix'!$B88="","",'Sales Mix'!$B88*'Intermediate Work'!L$37*'Seasonality Impact'!M88)</f>
        <v/>
      </c>
      <c r="M88" s="15" t="str">
        <f>IF('Sales Mix'!$B88="","",'Sales Mix'!$B88*'Intermediate Work'!M$37*'Seasonality Impact'!N88)</f>
        <v/>
      </c>
      <c r="N88" s="15" t="str">
        <f>IF('Sales Mix'!$B88="","",'Sales Mix'!$B88*'Intermediate Work'!N$37*'Seasonality Impact'!O88)</f>
        <v/>
      </c>
      <c r="O88" s="15" t="str">
        <f>IF('Sales Mix'!$B88="","",'Sales Mix'!$B88*'Intermediate Work'!O$37*'Seasonality Impact'!P88)</f>
        <v/>
      </c>
      <c r="P88" s="15" t="str">
        <f>IF('Sales Mix'!$B88="","",'Sales Mix'!$B88*'Intermediate Work'!P$37*'Seasonality Impact'!Q88)</f>
        <v/>
      </c>
      <c r="Q88" s="15" t="str">
        <f>IF('Sales Mix'!$B88="","",'Sales Mix'!$B88*'Intermediate Work'!Q$37*'Seasonality Impact'!R88)</f>
        <v/>
      </c>
      <c r="R88" s="15" t="str">
        <f>IF('Sales Mix'!$B88="","",'Sales Mix'!$B88*'Intermediate Work'!R$37*'Seasonality Impact'!S88)</f>
        <v/>
      </c>
      <c r="S88" s="15" t="str">
        <f>IF('Sales Mix'!$B88="","",'Sales Mix'!$B88*'Intermediate Work'!S$37*'Seasonality Impact'!T88)</f>
        <v/>
      </c>
      <c r="T88" s="15" t="str">
        <f>IF('Sales Mix'!$B88="","",'Sales Mix'!$B88*'Intermediate Work'!T$37*'Seasonality Impact'!U88)</f>
        <v/>
      </c>
      <c r="U88" s="15" t="str">
        <f>IF('Sales Mix'!$B88="","",'Sales Mix'!$B88*'Intermediate Work'!U$37*'Seasonality Impact'!V88)</f>
        <v/>
      </c>
      <c r="V88" s="15" t="str">
        <f>IF('Sales Mix'!$B88="","",'Sales Mix'!$B88*'Intermediate Work'!V$37*'Seasonality Impact'!W88)</f>
        <v/>
      </c>
      <c r="W88" s="15" t="str">
        <f>IF('Sales Mix'!$B88="","",'Sales Mix'!$B88*'Intermediate Work'!W$37*'Seasonality Impact'!X88)</f>
        <v/>
      </c>
      <c r="X88" s="15" t="str">
        <f>IF('Sales Mix'!$B88="","",'Sales Mix'!$B88*'Intermediate Work'!X$37*'Seasonality Impact'!Y88)</f>
        <v/>
      </c>
      <c r="Y88" s="15" t="str">
        <f>IF('Sales Mix'!$B88="","",'Sales Mix'!$B88*'Intermediate Work'!Y$37*'Seasonality Impact'!Z88)</f>
        <v/>
      </c>
      <c r="Z88" s="15" t="str">
        <f>IF('Sales Mix'!$B88="","",'Sales Mix'!$B88*'Intermediate Work'!Z$37*'Seasonality Impact'!AA88)</f>
        <v/>
      </c>
      <c r="AA88" s="15" t="str">
        <f>IF('Sales Mix'!$B88="","",'Sales Mix'!$B88*'Intermediate Work'!AA$37*'Seasonality Impact'!AB88)</f>
        <v/>
      </c>
      <c r="AB88" s="15" t="str">
        <f>IF('Sales Mix'!$B88="","",'Sales Mix'!$B88*'Intermediate Work'!AB$37*'Seasonality Impact'!AC88)</f>
        <v/>
      </c>
      <c r="AC88" s="15" t="str">
        <f>IF('Sales Mix'!$B88="","",'Sales Mix'!$B88*'Intermediate Work'!AC$37*'Seasonality Impact'!AD88)</f>
        <v/>
      </c>
      <c r="AD88" s="15" t="str">
        <f>IF('Sales Mix'!$B88="","",'Sales Mix'!$B88*'Intermediate Work'!AD$37*'Seasonality Impact'!AE88)</f>
        <v/>
      </c>
      <c r="AE88" s="15" t="str">
        <f>IF('Sales Mix'!$B88="","",'Sales Mix'!$B88*'Intermediate Work'!AE$37*'Seasonality Impact'!AF88)</f>
        <v/>
      </c>
      <c r="AF88" s="15" t="str">
        <f>IF('Sales Mix'!$B88="","",'Sales Mix'!$B88*'Intermediate Work'!AF$37*'Seasonality Impact'!AG88)</f>
        <v/>
      </c>
      <c r="AG88" s="15" t="str">
        <f>IF('Sales Mix'!$B88="","",'Sales Mix'!$B88*'Intermediate Work'!AG$37*'Seasonality Impact'!AH88)</f>
        <v/>
      </c>
      <c r="AH88" s="15" t="str">
        <f>IF('Sales Mix'!$B88="","",'Sales Mix'!$B88*'Intermediate Work'!AH$37*'Seasonality Impact'!AI88)</f>
        <v/>
      </c>
      <c r="AI88" s="15" t="str">
        <f>IF('Sales Mix'!$B88="","",'Sales Mix'!$B88*'Intermediate Work'!AI$37*'Seasonality Impact'!AJ88)</f>
        <v/>
      </c>
      <c r="AJ88" s="15" t="str">
        <f>IF('Sales Mix'!$B88="","",'Sales Mix'!$B88*'Intermediate Work'!AJ$37*'Seasonality Impact'!AK88)</f>
        <v/>
      </c>
      <c r="AK88" s="15" t="str">
        <f>IF('Sales Mix'!$B88="","",'Sales Mix'!$B88*'Intermediate Work'!AK$37*'Seasonality Impact'!AL88)</f>
        <v/>
      </c>
    </row>
    <row r="89" spans="1:37" x14ac:dyDescent="0.25">
      <c r="A89" t="str">
        <f>IF('Sales Mix'!A89="","",'Sales Mix'!A89)</f>
        <v/>
      </c>
      <c r="B89" s="15" t="str">
        <f>IF('Sales Mix'!$B89="","",'Sales Mix'!$B89*'Intermediate Work'!B$37*'Seasonality Impact'!C89)</f>
        <v/>
      </c>
      <c r="C89" s="15" t="str">
        <f>IF('Sales Mix'!$B89="","",'Sales Mix'!$B89*'Intermediate Work'!C$37*'Seasonality Impact'!D89)</f>
        <v/>
      </c>
      <c r="D89" s="15" t="str">
        <f>IF('Sales Mix'!$B89="","",'Sales Mix'!$B89*'Intermediate Work'!D$37*'Seasonality Impact'!E89)</f>
        <v/>
      </c>
      <c r="E89" s="15" t="str">
        <f>IF('Sales Mix'!$B89="","",'Sales Mix'!$B89*'Intermediate Work'!E$37*'Seasonality Impact'!F89)</f>
        <v/>
      </c>
      <c r="F89" s="15" t="str">
        <f>IF('Sales Mix'!$B89="","",'Sales Mix'!$B89*'Intermediate Work'!F$37*'Seasonality Impact'!G89)</f>
        <v/>
      </c>
      <c r="G89" s="15" t="str">
        <f>IF('Sales Mix'!$B89="","",'Sales Mix'!$B89*'Intermediate Work'!G$37*'Seasonality Impact'!H89)</f>
        <v/>
      </c>
      <c r="H89" s="15" t="str">
        <f>IF('Sales Mix'!$B89="","",'Sales Mix'!$B89*'Intermediate Work'!H$37*'Seasonality Impact'!I89)</f>
        <v/>
      </c>
      <c r="I89" s="15" t="str">
        <f>IF('Sales Mix'!$B89="","",'Sales Mix'!$B89*'Intermediate Work'!I$37*'Seasonality Impact'!J89)</f>
        <v/>
      </c>
      <c r="J89" s="15" t="str">
        <f>IF('Sales Mix'!$B89="","",'Sales Mix'!$B89*'Intermediate Work'!J$37*'Seasonality Impact'!K89)</f>
        <v/>
      </c>
      <c r="K89" s="15" t="str">
        <f>IF('Sales Mix'!$B89="","",'Sales Mix'!$B89*'Intermediate Work'!K$37*'Seasonality Impact'!L89)</f>
        <v/>
      </c>
      <c r="L89" s="15" t="str">
        <f>IF('Sales Mix'!$B89="","",'Sales Mix'!$B89*'Intermediate Work'!L$37*'Seasonality Impact'!M89)</f>
        <v/>
      </c>
      <c r="M89" s="15" t="str">
        <f>IF('Sales Mix'!$B89="","",'Sales Mix'!$B89*'Intermediate Work'!M$37*'Seasonality Impact'!N89)</f>
        <v/>
      </c>
      <c r="N89" s="15" t="str">
        <f>IF('Sales Mix'!$B89="","",'Sales Mix'!$B89*'Intermediate Work'!N$37*'Seasonality Impact'!O89)</f>
        <v/>
      </c>
      <c r="O89" s="15" t="str">
        <f>IF('Sales Mix'!$B89="","",'Sales Mix'!$B89*'Intermediate Work'!O$37*'Seasonality Impact'!P89)</f>
        <v/>
      </c>
      <c r="P89" s="15" t="str">
        <f>IF('Sales Mix'!$B89="","",'Sales Mix'!$B89*'Intermediate Work'!P$37*'Seasonality Impact'!Q89)</f>
        <v/>
      </c>
      <c r="Q89" s="15" t="str">
        <f>IF('Sales Mix'!$B89="","",'Sales Mix'!$B89*'Intermediate Work'!Q$37*'Seasonality Impact'!R89)</f>
        <v/>
      </c>
      <c r="R89" s="15" t="str">
        <f>IF('Sales Mix'!$B89="","",'Sales Mix'!$B89*'Intermediate Work'!R$37*'Seasonality Impact'!S89)</f>
        <v/>
      </c>
      <c r="S89" s="15" t="str">
        <f>IF('Sales Mix'!$B89="","",'Sales Mix'!$B89*'Intermediate Work'!S$37*'Seasonality Impact'!T89)</f>
        <v/>
      </c>
      <c r="T89" s="15" t="str">
        <f>IF('Sales Mix'!$B89="","",'Sales Mix'!$B89*'Intermediate Work'!T$37*'Seasonality Impact'!U89)</f>
        <v/>
      </c>
      <c r="U89" s="15" t="str">
        <f>IF('Sales Mix'!$B89="","",'Sales Mix'!$B89*'Intermediate Work'!U$37*'Seasonality Impact'!V89)</f>
        <v/>
      </c>
      <c r="V89" s="15" t="str">
        <f>IF('Sales Mix'!$B89="","",'Sales Mix'!$B89*'Intermediate Work'!V$37*'Seasonality Impact'!W89)</f>
        <v/>
      </c>
      <c r="W89" s="15" t="str">
        <f>IF('Sales Mix'!$B89="","",'Sales Mix'!$B89*'Intermediate Work'!W$37*'Seasonality Impact'!X89)</f>
        <v/>
      </c>
      <c r="X89" s="15" t="str">
        <f>IF('Sales Mix'!$B89="","",'Sales Mix'!$B89*'Intermediate Work'!X$37*'Seasonality Impact'!Y89)</f>
        <v/>
      </c>
      <c r="Y89" s="15" t="str">
        <f>IF('Sales Mix'!$B89="","",'Sales Mix'!$B89*'Intermediate Work'!Y$37*'Seasonality Impact'!Z89)</f>
        <v/>
      </c>
      <c r="Z89" s="15" t="str">
        <f>IF('Sales Mix'!$B89="","",'Sales Mix'!$B89*'Intermediate Work'!Z$37*'Seasonality Impact'!AA89)</f>
        <v/>
      </c>
      <c r="AA89" s="15" t="str">
        <f>IF('Sales Mix'!$B89="","",'Sales Mix'!$B89*'Intermediate Work'!AA$37*'Seasonality Impact'!AB89)</f>
        <v/>
      </c>
      <c r="AB89" s="15" t="str">
        <f>IF('Sales Mix'!$B89="","",'Sales Mix'!$B89*'Intermediate Work'!AB$37*'Seasonality Impact'!AC89)</f>
        <v/>
      </c>
      <c r="AC89" s="15" t="str">
        <f>IF('Sales Mix'!$B89="","",'Sales Mix'!$B89*'Intermediate Work'!AC$37*'Seasonality Impact'!AD89)</f>
        <v/>
      </c>
      <c r="AD89" s="15" t="str">
        <f>IF('Sales Mix'!$B89="","",'Sales Mix'!$B89*'Intermediate Work'!AD$37*'Seasonality Impact'!AE89)</f>
        <v/>
      </c>
      <c r="AE89" s="15" t="str">
        <f>IF('Sales Mix'!$B89="","",'Sales Mix'!$B89*'Intermediate Work'!AE$37*'Seasonality Impact'!AF89)</f>
        <v/>
      </c>
      <c r="AF89" s="15" t="str">
        <f>IF('Sales Mix'!$B89="","",'Sales Mix'!$B89*'Intermediate Work'!AF$37*'Seasonality Impact'!AG89)</f>
        <v/>
      </c>
      <c r="AG89" s="15" t="str">
        <f>IF('Sales Mix'!$B89="","",'Sales Mix'!$B89*'Intermediate Work'!AG$37*'Seasonality Impact'!AH89)</f>
        <v/>
      </c>
      <c r="AH89" s="15" t="str">
        <f>IF('Sales Mix'!$B89="","",'Sales Mix'!$B89*'Intermediate Work'!AH$37*'Seasonality Impact'!AI89)</f>
        <v/>
      </c>
      <c r="AI89" s="15" t="str">
        <f>IF('Sales Mix'!$B89="","",'Sales Mix'!$B89*'Intermediate Work'!AI$37*'Seasonality Impact'!AJ89)</f>
        <v/>
      </c>
      <c r="AJ89" s="15" t="str">
        <f>IF('Sales Mix'!$B89="","",'Sales Mix'!$B89*'Intermediate Work'!AJ$37*'Seasonality Impact'!AK89)</f>
        <v/>
      </c>
      <c r="AK89" s="15" t="str">
        <f>IF('Sales Mix'!$B89="","",'Sales Mix'!$B89*'Intermediate Work'!AK$37*'Seasonality Impact'!AL89)</f>
        <v/>
      </c>
    </row>
    <row r="90" spans="1:37" x14ac:dyDescent="0.25">
      <c r="A90" t="str">
        <f>IF('Sales Mix'!A90="","",'Sales Mix'!A90)</f>
        <v/>
      </c>
      <c r="B90" s="15" t="str">
        <f>IF('Sales Mix'!$B90="","",'Sales Mix'!$B90*'Intermediate Work'!B$37*'Seasonality Impact'!C90)</f>
        <v/>
      </c>
      <c r="C90" s="15" t="str">
        <f>IF('Sales Mix'!$B90="","",'Sales Mix'!$B90*'Intermediate Work'!C$37*'Seasonality Impact'!D90)</f>
        <v/>
      </c>
      <c r="D90" s="15" t="str">
        <f>IF('Sales Mix'!$B90="","",'Sales Mix'!$B90*'Intermediate Work'!D$37*'Seasonality Impact'!E90)</f>
        <v/>
      </c>
      <c r="E90" s="15" t="str">
        <f>IF('Sales Mix'!$B90="","",'Sales Mix'!$B90*'Intermediate Work'!E$37*'Seasonality Impact'!F90)</f>
        <v/>
      </c>
      <c r="F90" s="15" t="str">
        <f>IF('Sales Mix'!$B90="","",'Sales Mix'!$B90*'Intermediate Work'!F$37*'Seasonality Impact'!G90)</f>
        <v/>
      </c>
      <c r="G90" s="15" t="str">
        <f>IF('Sales Mix'!$B90="","",'Sales Mix'!$B90*'Intermediate Work'!G$37*'Seasonality Impact'!H90)</f>
        <v/>
      </c>
      <c r="H90" s="15" t="str">
        <f>IF('Sales Mix'!$B90="","",'Sales Mix'!$B90*'Intermediate Work'!H$37*'Seasonality Impact'!I90)</f>
        <v/>
      </c>
      <c r="I90" s="15" t="str">
        <f>IF('Sales Mix'!$B90="","",'Sales Mix'!$B90*'Intermediate Work'!I$37*'Seasonality Impact'!J90)</f>
        <v/>
      </c>
      <c r="J90" s="15" t="str">
        <f>IF('Sales Mix'!$B90="","",'Sales Mix'!$B90*'Intermediate Work'!J$37*'Seasonality Impact'!K90)</f>
        <v/>
      </c>
      <c r="K90" s="15" t="str">
        <f>IF('Sales Mix'!$B90="","",'Sales Mix'!$B90*'Intermediate Work'!K$37*'Seasonality Impact'!L90)</f>
        <v/>
      </c>
      <c r="L90" s="15" t="str">
        <f>IF('Sales Mix'!$B90="","",'Sales Mix'!$B90*'Intermediate Work'!L$37*'Seasonality Impact'!M90)</f>
        <v/>
      </c>
      <c r="M90" s="15" t="str">
        <f>IF('Sales Mix'!$B90="","",'Sales Mix'!$B90*'Intermediate Work'!M$37*'Seasonality Impact'!N90)</f>
        <v/>
      </c>
      <c r="N90" s="15" t="str">
        <f>IF('Sales Mix'!$B90="","",'Sales Mix'!$B90*'Intermediate Work'!N$37*'Seasonality Impact'!O90)</f>
        <v/>
      </c>
      <c r="O90" s="15" t="str">
        <f>IF('Sales Mix'!$B90="","",'Sales Mix'!$B90*'Intermediate Work'!O$37*'Seasonality Impact'!P90)</f>
        <v/>
      </c>
      <c r="P90" s="15" t="str">
        <f>IF('Sales Mix'!$B90="","",'Sales Mix'!$B90*'Intermediate Work'!P$37*'Seasonality Impact'!Q90)</f>
        <v/>
      </c>
      <c r="Q90" s="15" t="str">
        <f>IF('Sales Mix'!$B90="","",'Sales Mix'!$B90*'Intermediate Work'!Q$37*'Seasonality Impact'!R90)</f>
        <v/>
      </c>
      <c r="R90" s="15" t="str">
        <f>IF('Sales Mix'!$B90="","",'Sales Mix'!$B90*'Intermediate Work'!R$37*'Seasonality Impact'!S90)</f>
        <v/>
      </c>
      <c r="S90" s="15" t="str">
        <f>IF('Sales Mix'!$B90="","",'Sales Mix'!$B90*'Intermediate Work'!S$37*'Seasonality Impact'!T90)</f>
        <v/>
      </c>
      <c r="T90" s="15" t="str">
        <f>IF('Sales Mix'!$B90="","",'Sales Mix'!$B90*'Intermediate Work'!T$37*'Seasonality Impact'!U90)</f>
        <v/>
      </c>
      <c r="U90" s="15" t="str">
        <f>IF('Sales Mix'!$B90="","",'Sales Mix'!$B90*'Intermediate Work'!U$37*'Seasonality Impact'!V90)</f>
        <v/>
      </c>
      <c r="V90" s="15" t="str">
        <f>IF('Sales Mix'!$B90="","",'Sales Mix'!$B90*'Intermediate Work'!V$37*'Seasonality Impact'!W90)</f>
        <v/>
      </c>
      <c r="W90" s="15" t="str">
        <f>IF('Sales Mix'!$B90="","",'Sales Mix'!$B90*'Intermediate Work'!W$37*'Seasonality Impact'!X90)</f>
        <v/>
      </c>
      <c r="X90" s="15" t="str">
        <f>IF('Sales Mix'!$B90="","",'Sales Mix'!$B90*'Intermediate Work'!X$37*'Seasonality Impact'!Y90)</f>
        <v/>
      </c>
      <c r="Y90" s="15" t="str">
        <f>IF('Sales Mix'!$B90="","",'Sales Mix'!$B90*'Intermediate Work'!Y$37*'Seasonality Impact'!Z90)</f>
        <v/>
      </c>
      <c r="Z90" s="15" t="str">
        <f>IF('Sales Mix'!$B90="","",'Sales Mix'!$B90*'Intermediate Work'!Z$37*'Seasonality Impact'!AA90)</f>
        <v/>
      </c>
      <c r="AA90" s="15" t="str">
        <f>IF('Sales Mix'!$B90="","",'Sales Mix'!$B90*'Intermediate Work'!AA$37*'Seasonality Impact'!AB90)</f>
        <v/>
      </c>
      <c r="AB90" s="15" t="str">
        <f>IF('Sales Mix'!$B90="","",'Sales Mix'!$B90*'Intermediate Work'!AB$37*'Seasonality Impact'!AC90)</f>
        <v/>
      </c>
      <c r="AC90" s="15" t="str">
        <f>IF('Sales Mix'!$B90="","",'Sales Mix'!$B90*'Intermediate Work'!AC$37*'Seasonality Impact'!AD90)</f>
        <v/>
      </c>
      <c r="AD90" s="15" t="str">
        <f>IF('Sales Mix'!$B90="","",'Sales Mix'!$B90*'Intermediate Work'!AD$37*'Seasonality Impact'!AE90)</f>
        <v/>
      </c>
      <c r="AE90" s="15" t="str">
        <f>IF('Sales Mix'!$B90="","",'Sales Mix'!$B90*'Intermediate Work'!AE$37*'Seasonality Impact'!AF90)</f>
        <v/>
      </c>
      <c r="AF90" s="15" t="str">
        <f>IF('Sales Mix'!$B90="","",'Sales Mix'!$B90*'Intermediate Work'!AF$37*'Seasonality Impact'!AG90)</f>
        <v/>
      </c>
      <c r="AG90" s="15" t="str">
        <f>IF('Sales Mix'!$B90="","",'Sales Mix'!$B90*'Intermediate Work'!AG$37*'Seasonality Impact'!AH90)</f>
        <v/>
      </c>
      <c r="AH90" s="15" t="str">
        <f>IF('Sales Mix'!$B90="","",'Sales Mix'!$B90*'Intermediate Work'!AH$37*'Seasonality Impact'!AI90)</f>
        <v/>
      </c>
      <c r="AI90" s="15" t="str">
        <f>IF('Sales Mix'!$B90="","",'Sales Mix'!$B90*'Intermediate Work'!AI$37*'Seasonality Impact'!AJ90)</f>
        <v/>
      </c>
      <c r="AJ90" s="15" t="str">
        <f>IF('Sales Mix'!$B90="","",'Sales Mix'!$B90*'Intermediate Work'!AJ$37*'Seasonality Impact'!AK90)</f>
        <v/>
      </c>
      <c r="AK90" s="15" t="str">
        <f>IF('Sales Mix'!$B90="","",'Sales Mix'!$B90*'Intermediate Work'!AK$37*'Seasonality Impact'!AL90)</f>
        <v/>
      </c>
    </row>
    <row r="91" spans="1:37" x14ac:dyDescent="0.25">
      <c r="A91" t="str">
        <f>IF('Sales Mix'!A91="","",'Sales Mix'!A91)</f>
        <v/>
      </c>
      <c r="B91" s="15" t="str">
        <f>IF('Sales Mix'!$B91="","",'Sales Mix'!$B91*'Intermediate Work'!B$37*'Seasonality Impact'!C91)</f>
        <v/>
      </c>
      <c r="C91" s="15" t="str">
        <f>IF('Sales Mix'!$B91="","",'Sales Mix'!$B91*'Intermediate Work'!C$37*'Seasonality Impact'!D91)</f>
        <v/>
      </c>
      <c r="D91" s="15" t="str">
        <f>IF('Sales Mix'!$B91="","",'Sales Mix'!$B91*'Intermediate Work'!D$37*'Seasonality Impact'!E91)</f>
        <v/>
      </c>
      <c r="E91" s="15" t="str">
        <f>IF('Sales Mix'!$B91="","",'Sales Mix'!$B91*'Intermediate Work'!E$37*'Seasonality Impact'!F91)</f>
        <v/>
      </c>
      <c r="F91" s="15" t="str">
        <f>IF('Sales Mix'!$B91="","",'Sales Mix'!$B91*'Intermediate Work'!F$37*'Seasonality Impact'!G91)</f>
        <v/>
      </c>
      <c r="G91" s="15" t="str">
        <f>IF('Sales Mix'!$B91="","",'Sales Mix'!$B91*'Intermediate Work'!G$37*'Seasonality Impact'!H91)</f>
        <v/>
      </c>
      <c r="H91" s="15" t="str">
        <f>IF('Sales Mix'!$B91="","",'Sales Mix'!$B91*'Intermediate Work'!H$37*'Seasonality Impact'!I91)</f>
        <v/>
      </c>
      <c r="I91" s="15" t="str">
        <f>IF('Sales Mix'!$B91="","",'Sales Mix'!$B91*'Intermediate Work'!I$37*'Seasonality Impact'!J91)</f>
        <v/>
      </c>
      <c r="J91" s="15" t="str">
        <f>IF('Sales Mix'!$B91="","",'Sales Mix'!$B91*'Intermediate Work'!J$37*'Seasonality Impact'!K91)</f>
        <v/>
      </c>
      <c r="K91" s="15" t="str">
        <f>IF('Sales Mix'!$B91="","",'Sales Mix'!$B91*'Intermediate Work'!K$37*'Seasonality Impact'!L91)</f>
        <v/>
      </c>
      <c r="L91" s="15" t="str">
        <f>IF('Sales Mix'!$B91="","",'Sales Mix'!$B91*'Intermediate Work'!L$37*'Seasonality Impact'!M91)</f>
        <v/>
      </c>
      <c r="M91" s="15" t="str">
        <f>IF('Sales Mix'!$B91="","",'Sales Mix'!$B91*'Intermediate Work'!M$37*'Seasonality Impact'!N91)</f>
        <v/>
      </c>
      <c r="N91" s="15" t="str">
        <f>IF('Sales Mix'!$B91="","",'Sales Mix'!$B91*'Intermediate Work'!N$37*'Seasonality Impact'!O91)</f>
        <v/>
      </c>
      <c r="O91" s="15" t="str">
        <f>IF('Sales Mix'!$B91="","",'Sales Mix'!$B91*'Intermediate Work'!O$37*'Seasonality Impact'!P91)</f>
        <v/>
      </c>
      <c r="P91" s="15" t="str">
        <f>IF('Sales Mix'!$B91="","",'Sales Mix'!$B91*'Intermediate Work'!P$37*'Seasonality Impact'!Q91)</f>
        <v/>
      </c>
      <c r="Q91" s="15" t="str">
        <f>IF('Sales Mix'!$B91="","",'Sales Mix'!$B91*'Intermediate Work'!Q$37*'Seasonality Impact'!R91)</f>
        <v/>
      </c>
      <c r="R91" s="15" t="str">
        <f>IF('Sales Mix'!$B91="","",'Sales Mix'!$B91*'Intermediate Work'!R$37*'Seasonality Impact'!S91)</f>
        <v/>
      </c>
      <c r="S91" s="15" t="str">
        <f>IF('Sales Mix'!$B91="","",'Sales Mix'!$B91*'Intermediate Work'!S$37*'Seasonality Impact'!T91)</f>
        <v/>
      </c>
      <c r="T91" s="15" t="str">
        <f>IF('Sales Mix'!$B91="","",'Sales Mix'!$B91*'Intermediate Work'!T$37*'Seasonality Impact'!U91)</f>
        <v/>
      </c>
      <c r="U91" s="15" t="str">
        <f>IF('Sales Mix'!$B91="","",'Sales Mix'!$B91*'Intermediate Work'!U$37*'Seasonality Impact'!V91)</f>
        <v/>
      </c>
      <c r="V91" s="15" t="str">
        <f>IF('Sales Mix'!$B91="","",'Sales Mix'!$B91*'Intermediate Work'!V$37*'Seasonality Impact'!W91)</f>
        <v/>
      </c>
      <c r="W91" s="15" t="str">
        <f>IF('Sales Mix'!$B91="","",'Sales Mix'!$B91*'Intermediate Work'!W$37*'Seasonality Impact'!X91)</f>
        <v/>
      </c>
      <c r="X91" s="15" t="str">
        <f>IF('Sales Mix'!$B91="","",'Sales Mix'!$B91*'Intermediate Work'!X$37*'Seasonality Impact'!Y91)</f>
        <v/>
      </c>
      <c r="Y91" s="15" t="str">
        <f>IF('Sales Mix'!$B91="","",'Sales Mix'!$B91*'Intermediate Work'!Y$37*'Seasonality Impact'!Z91)</f>
        <v/>
      </c>
      <c r="Z91" s="15" t="str">
        <f>IF('Sales Mix'!$B91="","",'Sales Mix'!$B91*'Intermediate Work'!Z$37*'Seasonality Impact'!AA91)</f>
        <v/>
      </c>
      <c r="AA91" s="15" t="str">
        <f>IF('Sales Mix'!$B91="","",'Sales Mix'!$B91*'Intermediate Work'!AA$37*'Seasonality Impact'!AB91)</f>
        <v/>
      </c>
      <c r="AB91" s="15" t="str">
        <f>IF('Sales Mix'!$B91="","",'Sales Mix'!$B91*'Intermediate Work'!AB$37*'Seasonality Impact'!AC91)</f>
        <v/>
      </c>
      <c r="AC91" s="15" t="str">
        <f>IF('Sales Mix'!$B91="","",'Sales Mix'!$B91*'Intermediate Work'!AC$37*'Seasonality Impact'!AD91)</f>
        <v/>
      </c>
      <c r="AD91" s="15" t="str">
        <f>IF('Sales Mix'!$B91="","",'Sales Mix'!$B91*'Intermediate Work'!AD$37*'Seasonality Impact'!AE91)</f>
        <v/>
      </c>
      <c r="AE91" s="15" t="str">
        <f>IF('Sales Mix'!$B91="","",'Sales Mix'!$B91*'Intermediate Work'!AE$37*'Seasonality Impact'!AF91)</f>
        <v/>
      </c>
      <c r="AF91" s="15" t="str">
        <f>IF('Sales Mix'!$B91="","",'Sales Mix'!$B91*'Intermediate Work'!AF$37*'Seasonality Impact'!AG91)</f>
        <v/>
      </c>
      <c r="AG91" s="15" t="str">
        <f>IF('Sales Mix'!$B91="","",'Sales Mix'!$B91*'Intermediate Work'!AG$37*'Seasonality Impact'!AH91)</f>
        <v/>
      </c>
      <c r="AH91" s="15" t="str">
        <f>IF('Sales Mix'!$B91="","",'Sales Mix'!$B91*'Intermediate Work'!AH$37*'Seasonality Impact'!AI91)</f>
        <v/>
      </c>
      <c r="AI91" s="15" t="str">
        <f>IF('Sales Mix'!$B91="","",'Sales Mix'!$B91*'Intermediate Work'!AI$37*'Seasonality Impact'!AJ91)</f>
        <v/>
      </c>
      <c r="AJ91" s="15" t="str">
        <f>IF('Sales Mix'!$B91="","",'Sales Mix'!$B91*'Intermediate Work'!AJ$37*'Seasonality Impact'!AK91)</f>
        <v/>
      </c>
      <c r="AK91" s="15" t="str">
        <f>IF('Sales Mix'!$B91="","",'Sales Mix'!$B91*'Intermediate Work'!AK$37*'Seasonality Impact'!AL91)</f>
        <v/>
      </c>
    </row>
    <row r="92" spans="1:37" x14ac:dyDescent="0.25">
      <c r="A92" t="str">
        <f>IF('Sales Mix'!A92="","",'Sales Mix'!A92)</f>
        <v/>
      </c>
      <c r="B92" s="15" t="str">
        <f>IF('Sales Mix'!$B92="","",'Sales Mix'!$B92*'Intermediate Work'!B$37*'Seasonality Impact'!C92)</f>
        <v/>
      </c>
      <c r="C92" s="15" t="str">
        <f>IF('Sales Mix'!$B92="","",'Sales Mix'!$B92*'Intermediate Work'!C$37*'Seasonality Impact'!D92)</f>
        <v/>
      </c>
      <c r="D92" s="15" t="str">
        <f>IF('Sales Mix'!$B92="","",'Sales Mix'!$B92*'Intermediate Work'!D$37*'Seasonality Impact'!E92)</f>
        <v/>
      </c>
      <c r="E92" s="15" t="str">
        <f>IF('Sales Mix'!$B92="","",'Sales Mix'!$B92*'Intermediate Work'!E$37*'Seasonality Impact'!F92)</f>
        <v/>
      </c>
      <c r="F92" s="15" t="str">
        <f>IF('Sales Mix'!$B92="","",'Sales Mix'!$B92*'Intermediate Work'!F$37*'Seasonality Impact'!G92)</f>
        <v/>
      </c>
      <c r="G92" s="15" t="str">
        <f>IF('Sales Mix'!$B92="","",'Sales Mix'!$B92*'Intermediate Work'!G$37*'Seasonality Impact'!H92)</f>
        <v/>
      </c>
      <c r="H92" s="15" t="str">
        <f>IF('Sales Mix'!$B92="","",'Sales Mix'!$B92*'Intermediate Work'!H$37*'Seasonality Impact'!I92)</f>
        <v/>
      </c>
      <c r="I92" s="15" t="str">
        <f>IF('Sales Mix'!$B92="","",'Sales Mix'!$B92*'Intermediate Work'!I$37*'Seasonality Impact'!J92)</f>
        <v/>
      </c>
      <c r="J92" s="15" t="str">
        <f>IF('Sales Mix'!$B92="","",'Sales Mix'!$B92*'Intermediate Work'!J$37*'Seasonality Impact'!K92)</f>
        <v/>
      </c>
      <c r="K92" s="15" t="str">
        <f>IF('Sales Mix'!$B92="","",'Sales Mix'!$B92*'Intermediate Work'!K$37*'Seasonality Impact'!L92)</f>
        <v/>
      </c>
      <c r="L92" s="15" t="str">
        <f>IF('Sales Mix'!$B92="","",'Sales Mix'!$B92*'Intermediate Work'!L$37*'Seasonality Impact'!M92)</f>
        <v/>
      </c>
      <c r="M92" s="15" t="str">
        <f>IF('Sales Mix'!$B92="","",'Sales Mix'!$B92*'Intermediate Work'!M$37*'Seasonality Impact'!N92)</f>
        <v/>
      </c>
      <c r="N92" s="15" t="str">
        <f>IF('Sales Mix'!$B92="","",'Sales Mix'!$B92*'Intermediate Work'!N$37*'Seasonality Impact'!O92)</f>
        <v/>
      </c>
      <c r="O92" s="15" t="str">
        <f>IF('Sales Mix'!$B92="","",'Sales Mix'!$B92*'Intermediate Work'!O$37*'Seasonality Impact'!P92)</f>
        <v/>
      </c>
      <c r="P92" s="15" t="str">
        <f>IF('Sales Mix'!$B92="","",'Sales Mix'!$B92*'Intermediate Work'!P$37*'Seasonality Impact'!Q92)</f>
        <v/>
      </c>
      <c r="Q92" s="15" t="str">
        <f>IF('Sales Mix'!$B92="","",'Sales Mix'!$B92*'Intermediate Work'!Q$37*'Seasonality Impact'!R92)</f>
        <v/>
      </c>
      <c r="R92" s="15" t="str">
        <f>IF('Sales Mix'!$B92="","",'Sales Mix'!$B92*'Intermediate Work'!R$37*'Seasonality Impact'!S92)</f>
        <v/>
      </c>
      <c r="S92" s="15" t="str">
        <f>IF('Sales Mix'!$B92="","",'Sales Mix'!$B92*'Intermediate Work'!S$37*'Seasonality Impact'!T92)</f>
        <v/>
      </c>
      <c r="T92" s="15" t="str">
        <f>IF('Sales Mix'!$B92="","",'Sales Mix'!$B92*'Intermediate Work'!T$37*'Seasonality Impact'!U92)</f>
        <v/>
      </c>
      <c r="U92" s="15" t="str">
        <f>IF('Sales Mix'!$B92="","",'Sales Mix'!$B92*'Intermediate Work'!U$37*'Seasonality Impact'!V92)</f>
        <v/>
      </c>
      <c r="V92" s="15" t="str">
        <f>IF('Sales Mix'!$B92="","",'Sales Mix'!$B92*'Intermediate Work'!V$37*'Seasonality Impact'!W92)</f>
        <v/>
      </c>
      <c r="W92" s="15" t="str">
        <f>IF('Sales Mix'!$B92="","",'Sales Mix'!$B92*'Intermediate Work'!W$37*'Seasonality Impact'!X92)</f>
        <v/>
      </c>
      <c r="X92" s="15" t="str">
        <f>IF('Sales Mix'!$B92="","",'Sales Mix'!$B92*'Intermediate Work'!X$37*'Seasonality Impact'!Y92)</f>
        <v/>
      </c>
      <c r="Y92" s="15" t="str">
        <f>IF('Sales Mix'!$B92="","",'Sales Mix'!$B92*'Intermediate Work'!Y$37*'Seasonality Impact'!Z92)</f>
        <v/>
      </c>
      <c r="Z92" s="15" t="str">
        <f>IF('Sales Mix'!$B92="","",'Sales Mix'!$B92*'Intermediate Work'!Z$37*'Seasonality Impact'!AA92)</f>
        <v/>
      </c>
      <c r="AA92" s="15" t="str">
        <f>IF('Sales Mix'!$B92="","",'Sales Mix'!$B92*'Intermediate Work'!AA$37*'Seasonality Impact'!AB92)</f>
        <v/>
      </c>
      <c r="AB92" s="15" t="str">
        <f>IF('Sales Mix'!$B92="","",'Sales Mix'!$B92*'Intermediate Work'!AB$37*'Seasonality Impact'!AC92)</f>
        <v/>
      </c>
      <c r="AC92" s="15" t="str">
        <f>IF('Sales Mix'!$B92="","",'Sales Mix'!$B92*'Intermediate Work'!AC$37*'Seasonality Impact'!AD92)</f>
        <v/>
      </c>
      <c r="AD92" s="15" t="str">
        <f>IF('Sales Mix'!$B92="","",'Sales Mix'!$B92*'Intermediate Work'!AD$37*'Seasonality Impact'!AE92)</f>
        <v/>
      </c>
      <c r="AE92" s="15" t="str">
        <f>IF('Sales Mix'!$B92="","",'Sales Mix'!$B92*'Intermediate Work'!AE$37*'Seasonality Impact'!AF92)</f>
        <v/>
      </c>
      <c r="AF92" s="15" t="str">
        <f>IF('Sales Mix'!$B92="","",'Sales Mix'!$B92*'Intermediate Work'!AF$37*'Seasonality Impact'!AG92)</f>
        <v/>
      </c>
      <c r="AG92" s="15" t="str">
        <f>IF('Sales Mix'!$B92="","",'Sales Mix'!$B92*'Intermediate Work'!AG$37*'Seasonality Impact'!AH92)</f>
        <v/>
      </c>
      <c r="AH92" s="15" t="str">
        <f>IF('Sales Mix'!$B92="","",'Sales Mix'!$B92*'Intermediate Work'!AH$37*'Seasonality Impact'!AI92)</f>
        <v/>
      </c>
      <c r="AI92" s="15" t="str">
        <f>IF('Sales Mix'!$B92="","",'Sales Mix'!$B92*'Intermediate Work'!AI$37*'Seasonality Impact'!AJ92)</f>
        <v/>
      </c>
      <c r="AJ92" s="15" t="str">
        <f>IF('Sales Mix'!$B92="","",'Sales Mix'!$B92*'Intermediate Work'!AJ$37*'Seasonality Impact'!AK92)</f>
        <v/>
      </c>
      <c r="AK92" s="15" t="str">
        <f>IF('Sales Mix'!$B92="","",'Sales Mix'!$B92*'Intermediate Work'!AK$37*'Seasonality Impact'!AL92)</f>
        <v/>
      </c>
    </row>
    <row r="93" spans="1:37" x14ac:dyDescent="0.25">
      <c r="A93" t="str">
        <f>IF('Sales Mix'!A93="","",'Sales Mix'!A93)</f>
        <v/>
      </c>
      <c r="B93" s="15" t="str">
        <f>IF('Sales Mix'!$B93="","",'Sales Mix'!$B93*'Intermediate Work'!B$37*'Seasonality Impact'!C93)</f>
        <v/>
      </c>
      <c r="C93" s="15" t="str">
        <f>IF('Sales Mix'!$B93="","",'Sales Mix'!$B93*'Intermediate Work'!C$37*'Seasonality Impact'!D93)</f>
        <v/>
      </c>
      <c r="D93" s="15" t="str">
        <f>IF('Sales Mix'!$B93="","",'Sales Mix'!$B93*'Intermediate Work'!D$37*'Seasonality Impact'!E93)</f>
        <v/>
      </c>
      <c r="E93" s="15" t="str">
        <f>IF('Sales Mix'!$B93="","",'Sales Mix'!$B93*'Intermediate Work'!E$37*'Seasonality Impact'!F93)</f>
        <v/>
      </c>
      <c r="F93" s="15" t="str">
        <f>IF('Sales Mix'!$B93="","",'Sales Mix'!$B93*'Intermediate Work'!F$37*'Seasonality Impact'!G93)</f>
        <v/>
      </c>
      <c r="G93" s="15" t="str">
        <f>IF('Sales Mix'!$B93="","",'Sales Mix'!$B93*'Intermediate Work'!G$37*'Seasonality Impact'!H93)</f>
        <v/>
      </c>
      <c r="H93" s="15" t="str">
        <f>IF('Sales Mix'!$B93="","",'Sales Mix'!$B93*'Intermediate Work'!H$37*'Seasonality Impact'!I93)</f>
        <v/>
      </c>
      <c r="I93" s="15" t="str">
        <f>IF('Sales Mix'!$B93="","",'Sales Mix'!$B93*'Intermediate Work'!I$37*'Seasonality Impact'!J93)</f>
        <v/>
      </c>
      <c r="J93" s="15" t="str">
        <f>IF('Sales Mix'!$B93="","",'Sales Mix'!$B93*'Intermediate Work'!J$37*'Seasonality Impact'!K93)</f>
        <v/>
      </c>
      <c r="K93" s="15" t="str">
        <f>IF('Sales Mix'!$B93="","",'Sales Mix'!$B93*'Intermediate Work'!K$37*'Seasonality Impact'!L93)</f>
        <v/>
      </c>
      <c r="L93" s="15" t="str">
        <f>IF('Sales Mix'!$B93="","",'Sales Mix'!$B93*'Intermediate Work'!L$37*'Seasonality Impact'!M93)</f>
        <v/>
      </c>
      <c r="M93" s="15" t="str">
        <f>IF('Sales Mix'!$B93="","",'Sales Mix'!$B93*'Intermediate Work'!M$37*'Seasonality Impact'!N93)</f>
        <v/>
      </c>
      <c r="N93" s="15" t="str">
        <f>IF('Sales Mix'!$B93="","",'Sales Mix'!$B93*'Intermediate Work'!N$37*'Seasonality Impact'!O93)</f>
        <v/>
      </c>
      <c r="O93" s="15" t="str">
        <f>IF('Sales Mix'!$B93="","",'Sales Mix'!$B93*'Intermediate Work'!O$37*'Seasonality Impact'!P93)</f>
        <v/>
      </c>
      <c r="P93" s="15" t="str">
        <f>IF('Sales Mix'!$B93="","",'Sales Mix'!$B93*'Intermediate Work'!P$37*'Seasonality Impact'!Q93)</f>
        <v/>
      </c>
      <c r="Q93" s="15" t="str">
        <f>IF('Sales Mix'!$B93="","",'Sales Mix'!$B93*'Intermediate Work'!Q$37*'Seasonality Impact'!R93)</f>
        <v/>
      </c>
      <c r="R93" s="15" t="str">
        <f>IF('Sales Mix'!$B93="","",'Sales Mix'!$B93*'Intermediate Work'!R$37*'Seasonality Impact'!S93)</f>
        <v/>
      </c>
      <c r="S93" s="15" t="str">
        <f>IF('Sales Mix'!$B93="","",'Sales Mix'!$B93*'Intermediate Work'!S$37*'Seasonality Impact'!T93)</f>
        <v/>
      </c>
      <c r="T93" s="15" t="str">
        <f>IF('Sales Mix'!$B93="","",'Sales Mix'!$B93*'Intermediate Work'!T$37*'Seasonality Impact'!U93)</f>
        <v/>
      </c>
      <c r="U93" s="15" t="str">
        <f>IF('Sales Mix'!$B93="","",'Sales Mix'!$B93*'Intermediate Work'!U$37*'Seasonality Impact'!V93)</f>
        <v/>
      </c>
      <c r="V93" s="15" t="str">
        <f>IF('Sales Mix'!$B93="","",'Sales Mix'!$B93*'Intermediate Work'!V$37*'Seasonality Impact'!W93)</f>
        <v/>
      </c>
      <c r="W93" s="15" t="str">
        <f>IF('Sales Mix'!$B93="","",'Sales Mix'!$B93*'Intermediate Work'!W$37*'Seasonality Impact'!X93)</f>
        <v/>
      </c>
      <c r="X93" s="15" t="str">
        <f>IF('Sales Mix'!$B93="","",'Sales Mix'!$B93*'Intermediate Work'!X$37*'Seasonality Impact'!Y93)</f>
        <v/>
      </c>
      <c r="Y93" s="15" t="str">
        <f>IF('Sales Mix'!$B93="","",'Sales Mix'!$B93*'Intermediate Work'!Y$37*'Seasonality Impact'!Z93)</f>
        <v/>
      </c>
      <c r="Z93" s="15" t="str">
        <f>IF('Sales Mix'!$B93="","",'Sales Mix'!$B93*'Intermediate Work'!Z$37*'Seasonality Impact'!AA93)</f>
        <v/>
      </c>
      <c r="AA93" s="15" t="str">
        <f>IF('Sales Mix'!$B93="","",'Sales Mix'!$B93*'Intermediate Work'!AA$37*'Seasonality Impact'!AB93)</f>
        <v/>
      </c>
      <c r="AB93" s="15" t="str">
        <f>IF('Sales Mix'!$B93="","",'Sales Mix'!$B93*'Intermediate Work'!AB$37*'Seasonality Impact'!AC93)</f>
        <v/>
      </c>
      <c r="AC93" s="15" t="str">
        <f>IF('Sales Mix'!$B93="","",'Sales Mix'!$B93*'Intermediate Work'!AC$37*'Seasonality Impact'!AD93)</f>
        <v/>
      </c>
      <c r="AD93" s="15" t="str">
        <f>IF('Sales Mix'!$B93="","",'Sales Mix'!$B93*'Intermediate Work'!AD$37*'Seasonality Impact'!AE93)</f>
        <v/>
      </c>
      <c r="AE93" s="15" t="str">
        <f>IF('Sales Mix'!$B93="","",'Sales Mix'!$B93*'Intermediate Work'!AE$37*'Seasonality Impact'!AF93)</f>
        <v/>
      </c>
      <c r="AF93" s="15" t="str">
        <f>IF('Sales Mix'!$B93="","",'Sales Mix'!$B93*'Intermediate Work'!AF$37*'Seasonality Impact'!AG93)</f>
        <v/>
      </c>
      <c r="AG93" s="15" t="str">
        <f>IF('Sales Mix'!$B93="","",'Sales Mix'!$B93*'Intermediate Work'!AG$37*'Seasonality Impact'!AH93)</f>
        <v/>
      </c>
      <c r="AH93" s="15" t="str">
        <f>IF('Sales Mix'!$B93="","",'Sales Mix'!$B93*'Intermediate Work'!AH$37*'Seasonality Impact'!AI93)</f>
        <v/>
      </c>
      <c r="AI93" s="15" t="str">
        <f>IF('Sales Mix'!$B93="","",'Sales Mix'!$B93*'Intermediate Work'!AI$37*'Seasonality Impact'!AJ93)</f>
        <v/>
      </c>
      <c r="AJ93" s="15" t="str">
        <f>IF('Sales Mix'!$B93="","",'Sales Mix'!$B93*'Intermediate Work'!AJ$37*'Seasonality Impact'!AK93)</f>
        <v/>
      </c>
      <c r="AK93" s="15" t="str">
        <f>IF('Sales Mix'!$B93="","",'Sales Mix'!$B93*'Intermediate Work'!AK$37*'Seasonality Impact'!AL93)</f>
        <v/>
      </c>
    </row>
    <row r="94" spans="1:37" x14ac:dyDescent="0.25">
      <c r="A94" t="str">
        <f>IF('Sales Mix'!A94="","",'Sales Mix'!A94)</f>
        <v/>
      </c>
      <c r="B94" s="15" t="str">
        <f>IF('Sales Mix'!$B94="","",'Sales Mix'!$B94*'Intermediate Work'!B$37*'Seasonality Impact'!C94)</f>
        <v/>
      </c>
      <c r="C94" s="15" t="str">
        <f>IF('Sales Mix'!$B94="","",'Sales Mix'!$B94*'Intermediate Work'!C$37*'Seasonality Impact'!D94)</f>
        <v/>
      </c>
      <c r="D94" s="15" t="str">
        <f>IF('Sales Mix'!$B94="","",'Sales Mix'!$B94*'Intermediate Work'!D$37*'Seasonality Impact'!E94)</f>
        <v/>
      </c>
      <c r="E94" s="15" t="str">
        <f>IF('Sales Mix'!$B94="","",'Sales Mix'!$B94*'Intermediate Work'!E$37*'Seasonality Impact'!F94)</f>
        <v/>
      </c>
      <c r="F94" s="15" t="str">
        <f>IF('Sales Mix'!$B94="","",'Sales Mix'!$B94*'Intermediate Work'!F$37*'Seasonality Impact'!G94)</f>
        <v/>
      </c>
      <c r="G94" s="15" t="str">
        <f>IF('Sales Mix'!$B94="","",'Sales Mix'!$B94*'Intermediate Work'!G$37*'Seasonality Impact'!H94)</f>
        <v/>
      </c>
      <c r="H94" s="15" t="str">
        <f>IF('Sales Mix'!$B94="","",'Sales Mix'!$B94*'Intermediate Work'!H$37*'Seasonality Impact'!I94)</f>
        <v/>
      </c>
      <c r="I94" s="15" t="str">
        <f>IF('Sales Mix'!$B94="","",'Sales Mix'!$B94*'Intermediate Work'!I$37*'Seasonality Impact'!J94)</f>
        <v/>
      </c>
      <c r="J94" s="15" t="str">
        <f>IF('Sales Mix'!$B94="","",'Sales Mix'!$B94*'Intermediate Work'!J$37*'Seasonality Impact'!K94)</f>
        <v/>
      </c>
      <c r="K94" s="15" t="str">
        <f>IF('Sales Mix'!$B94="","",'Sales Mix'!$B94*'Intermediate Work'!K$37*'Seasonality Impact'!L94)</f>
        <v/>
      </c>
      <c r="L94" s="15" t="str">
        <f>IF('Sales Mix'!$B94="","",'Sales Mix'!$B94*'Intermediate Work'!L$37*'Seasonality Impact'!M94)</f>
        <v/>
      </c>
      <c r="M94" s="15" t="str">
        <f>IF('Sales Mix'!$B94="","",'Sales Mix'!$B94*'Intermediate Work'!M$37*'Seasonality Impact'!N94)</f>
        <v/>
      </c>
      <c r="N94" s="15" t="str">
        <f>IF('Sales Mix'!$B94="","",'Sales Mix'!$B94*'Intermediate Work'!N$37*'Seasonality Impact'!O94)</f>
        <v/>
      </c>
      <c r="O94" s="15" t="str">
        <f>IF('Sales Mix'!$B94="","",'Sales Mix'!$B94*'Intermediate Work'!O$37*'Seasonality Impact'!P94)</f>
        <v/>
      </c>
      <c r="P94" s="15" t="str">
        <f>IF('Sales Mix'!$B94="","",'Sales Mix'!$B94*'Intermediate Work'!P$37*'Seasonality Impact'!Q94)</f>
        <v/>
      </c>
      <c r="Q94" s="15" t="str">
        <f>IF('Sales Mix'!$B94="","",'Sales Mix'!$B94*'Intermediate Work'!Q$37*'Seasonality Impact'!R94)</f>
        <v/>
      </c>
      <c r="R94" s="15" t="str">
        <f>IF('Sales Mix'!$B94="","",'Sales Mix'!$B94*'Intermediate Work'!R$37*'Seasonality Impact'!S94)</f>
        <v/>
      </c>
      <c r="S94" s="15" t="str">
        <f>IF('Sales Mix'!$B94="","",'Sales Mix'!$B94*'Intermediate Work'!S$37*'Seasonality Impact'!T94)</f>
        <v/>
      </c>
      <c r="T94" s="15" t="str">
        <f>IF('Sales Mix'!$B94="","",'Sales Mix'!$B94*'Intermediate Work'!T$37*'Seasonality Impact'!U94)</f>
        <v/>
      </c>
      <c r="U94" s="15" t="str">
        <f>IF('Sales Mix'!$B94="","",'Sales Mix'!$B94*'Intermediate Work'!U$37*'Seasonality Impact'!V94)</f>
        <v/>
      </c>
      <c r="V94" s="15" t="str">
        <f>IF('Sales Mix'!$B94="","",'Sales Mix'!$B94*'Intermediate Work'!V$37*'Seasonality Impact'!W94)</f>
        <v/>
      </c>
      <c r="W94" s="15" t="str">
        <f>IF('Sales Mix'!$B94="","",'Sales Mix'!$B94*'Intermediate Work'!W$37*'Seasonality Impact'!X94)</f>
        <v/>
      </c>
      <c r="X94" s="15" t="str">
        <f>IF('Sales Mix'!$B94="","",'Sales Mix'!$B94*'Intermediate Work'!X$37*'Seasonality Impact'!Y94)</f>
        <v/>
      </c>
      <c r="Y94" s="15" t="str">
        <f>IF('Sales Mix'!$B94="","",'Sales Mix'!$B94*'Intermediate Work'!Y$37*'Seasonality Impact'!Z94)</f>
        <v/>
      </c>
      <c r="Z94" s="15" t="str">
        <f>IF('Sales Mix'!$B94="","",'Sales Mix'!$B94*'Intermediate Work'!Z$37*'Seasonality Impact'!AA94)</f>
        <v/>
      </c>
      <c r="AA94" s="15" t="str">
        <f>IF('Sales Mix'!$B94="","",'Sales Mix'!$B94*'Intermediate Work'!AA$37*'Seasonality Impact'!AB94)</f>
        <v/>
      </c>
      <c r="AB94" s="15" t="str">
        <f>IF('Sales Mix'!$B94="","",'Sales Mix'!$B94*'Intermediate Work'!AB$37*'Seasonality Impact'!AC94)</f>
        <v/>
      </c>
      <c r="AC94" s="15" t="str">
        <f>IF('Sales Mix'!$B94="","",'Sales Mix'!$B94*'Intermediate Work'!AC$37*'Seasonality Impact'!AD94)</f>
        <v/>
      </c>
      <c r="AD94" s="15" t="str">
        <f>IF('Sales Mix'!$B94="","",'Sales Mix'!$B94*'Intermediate Work'!AD$37*'Seasonality Impact'!AE94)</f>
        <v/>
      </c>
      <c r="AE94" s="15" t="str">
        <f>IF('Sales Mix'!$B94="","",'Sales Mix'!$B94*'Intermediate Work'!AE$37*'Seasonality Impact'!AF94)</f>
        <v/>
      </c>
      <c r="AF94" s="15" t="str">
        <f>IF('Sales Mix'!$B94="","",'Sales Mix'!$B94*'Intermediate Work'!AF$37*'Seasonality Impact'!AG94)</f>
        <v/>
      </c>
      <c r="AG94" s="15" t="str">
        <f>IF('Sales Mix'!$B94="","",'Sales Mix'!$B94*'Intermediate Work'!AG$37*'Seasonality Impact'!AH94)</f>
        <v/>
      </c>
      <c r="AH94" s="15" t="str">
        <f>IF('Sales Mix'!$B94="","",'Sales Mix'!$B94*'Intermediate Work'!AH$37*'Seasonality Impact'!AI94)</f>
        <v/>
      </c>
      <c r="AI94" s="15" t="str">
        <f>IF('Sales Mix'!$B94="","",'Sales Mix'!$B94*'Intermediate Work'!AI$37*'Seasonality Impact'!AJ94)</f>
        <v/>
      </c>
      <c r="AJ94" s="15" t="str">
        <f>IF('Sales Mix'!$B94="","",'Sales Mix'!$B94*'Intermediate Work'!AJ$37*'Seasonality Impact'!AK94)</f>
        <v/>
      </c>
      <c r="AK94" s="15" t="str">
        <f>IF('Sales Mix'!$B94="","",'Sales Mix'!$B94*'Intermediate Work'!AK$37*'Seasonality Impact'!AL94)</f>
        <v/>
      </c>
    </row>
    <row r="95" spans="1:37" x14ac:dyDescent="0.25">
      <c r="A95" t="str">
        <f>IF('Sales Mix'!A95="","",'Sales Mix'!A95)</f>
        <v/>
      </c>
      <c r="B95" s="15" t="str">
        <f>IF('Sales Mix'!$B95="","",'Sales Mix'!$B95*'Intermediate Work'!B$37*'Seasonality Impact'!C95)</f>
        <v/>
      </c>
      <c r="C95" s="15" t="str">
        <f>IF('Sales Mix'!$B95="","",'Sales Mix'!$B95*'Intermediate Work'!C$37*'Seasonality Impact'!D95)</f>
        <v/>
      </c>
      <c r="D95" s="15" t="str">
        <f>IF('Sales Mix'!$B95="","",'Sales Mix'!$B95*'Intermediate Work'!D$37*'Seasonality Impact'!E95)</f>
        <v/>
      </c>
      <c r="E95" s="15" t="str">
        <f>IF('Sales Mix'!$B95="","",'Sales Mix'!$B95*'Intermediate Work'!E$37*'Seasonality Impact'!F95)</f>
        <v/>
      </c>
      <c r="F95" s="15" t="str">
        <f>IF('Sales Mix'!$B95="","",'Sales Mix'!$B95*'Intermediate Work'!F$37*'Seasonality Impact'!G95)</f>
        <v/>
      </c>
      <c r="G95" s="15" t="str">
        <f>IF('Sales Mix'!$B95="","",'Sales Mix'!$B95*'Intermediate Work'!G$37*'Seasonality Impact'!H95)</f>
        <v/>
      </c>
      <c r="H95" s="15" t="str">
        <f>IF('Sales Mix'!$B95="","",'Sales Mix'!$B95*'Intermediate Work'!H$37*'Seasonality Impact'!I95)</f>
        <v/>
      </c>
      <c r="I95" s="15" t="str">
        <f>IF('Sales Mix'!$B95="","",'Sales Mix'!$B95*'Intermediate Work'!I$37*'Seasonality Impact'!J95)</f>
        <v/>
      </c>
      <c r="J95" s="15" t="str">
        <f>IF('Sales Mix'!$B95="","",'Sales Mix'!$B95*'Intermediate Work'!J$37*'Seasonality Impact'!K95)</f>
        <v/>
      </c>
      <c r="K95" s="15" t="str">
        <f>IF('Sales Mix'!$B95="","",'Sales Mix'!$B95*'Intermediate Work'!K$37*'Seasonality Impact'!L95)</f>
        <v/>
      </c>
      <c r="L95" s="15" t="str">
        <f>IF('Sales Mix'!$B95="","",'Sales Mix'!$B95*'Intermediate Work'!L$37*'Seasonality Impact'!M95)</f>
        <v/>
      </c>
      <c r="M95" s="15" t="str">
        <f>IF('Sales Mix'!$B95="","",'Sales Mix'!$B95*'Intermediate Work'!M$37*'Seasonality Impact'!N95)</f>
        <v/>
      </c>
      <c r="N95" s="15" t="str">
        <f>IF('Sales Mix'!$B95="","",'Sales Mix'!$B95*'Intermediate Work'!N$37*'Seasonality Impact'!O95)</f>
        <v/>
      </c>
      <c r="O95" s="15" t="str">
        <f>IF('Sales Mix'!$B95="","",'Sales Mix'!$B95*'Intermediate Work'!O$37*'Seasonality Impact'!P95)</f>
        <v/>
      </c>
      <c r="P95" s="15" t="str">
        <f>IF('Sales Mix'!$B95="","",'Sales Mix'!$B95*'Intermediate Work'!P$37*'Seasonality Impact'!Q95)</f>
        <v/>
      </c>
      <c r="Q95" s="15" t="str">
        <f>IF('Sales Mix'!$B95="","",'Sales Mix'!$B95*'Intermediate Work'!Q$37*'Seasonality Impact'!R95)</f>
        <v/>
      </c>
      <c r="R95" s="15" t="str">
        <f>IF('Sales Mix'!$B95="","",'Sales Mix'!$B95*'Intermediate Work'!R$37*'Seasonality Impact'!S95)</f>
        <v/>
      </c>
      <c r="S95" s="15" t="str">
        <f>IF('Sales Mix'!$B95="","",'Sales Mix'!$B95*'Intermediate Work'!S$37*'Seasonality Impact'!T95)</f>
        <v/>
      </c>
      <c r="T95" s="15" t="str">
        <f>IF('Sales Mix'!$B95="","",'Sales Mix'!$B95*'Intermediate Work'!T$37*'Seasonality Impact'!U95)</f>
        <v/>
      </c>
      <c r="U95" s="15" t="str">
        <f>IF('Sales Mix'!$B95="","",'Sales Mix'!$B95*'Intermediate Work'!U$37*'Seasonality Impact'!V95)</f>
        <v/>
      </c>
      <c r="V95" s="15" t="str">
        <f>IF('Sales Mix'!$B95="","",'Sales Mix'!$B95*'Intermediate Work'!V$37*'Seasonality Impact'!W95)</f>
        <v/>
      </c>
      <c r="W95" s="15" t="str">
        <f>IF('Sales Mix'!$B95="","",'Sales Mix'!$B95*'Intermediate Work'!W$37*'Seasonality Impact'!X95)</f>
        <v/>
      </c>
      <c r="X95" s="15" t="str">
        <f>IF('Sales Mix'!$B95="","",'Sales Mix'!$B95*'Intermediate Work'!X$37*'Seasonality Impact'!Y95)</f>
        <v/>
      </c>
      <c r="Y95" s="15" t="str">
        <f>IF('Sales Mix'!$B95="","",'Sales Mix'!$B95*'Intermediate Work'!Y$37*'Seasonality Impact'!Z95)</f>
        <v/>
      </c>
      <c r="Z95" s="15" t="str">
        <f>IF('Sales Mix'!$B95="","",'Sales Mix'!$B95*'Intermediate Work'!Z$37*'Seasonality Impact'!AA95)</f>
        <v/>
      </c>
      <c r="AA95" s="15" t="str">
        <f>IF('Sales Mix'!$B95="","",'Sales Mix'!$B95*'Intermediate Work'!AA$37*'Seasonality Impact'!AB95)</f>
        <v/>
      </c>
      <c r="AB95" s="15" t="str">
        <f>IF('Sales Mix'!$B95="","",'Sales Mix'!$B95*'Intermediate Work'!AB$37*'Seasonality Impact'!AC95)</f>
        <v/>
      </c>
      <c r="AC95" s="15" t="str">
        <f>IF('Sales Mix'!$B95="","",'Sales Mix'!$B95*'Intermediate Work'!AC$37*'Seasonality Impact'!AD95)</f>
        <v/>
      </c>
      <c r="AD95" s="15" t="str">
        <f>IF('Sales Mix'!$B95="","",'Sales Mix'!$B95*'Intermediate Work'!AD$37*'Seasonality Impact'!AE95)</f>
        <v/>
      </c>
      <c r="AE95" s="15" t="str">
        <f>IF('Sales Mix'!$B95="","",'Sales Mix'!$B95*'Intermediate Work'!AE$37*'Seasonality Impact'!AF95)</f>
        <v/>
      </c>
      <c r="AF95" s="15" t="str">
        <f>IF('Sales Mix'!$B95="","",'Sales Mix'!$B95*'Intermediate Work'!AF$37*'Seasonality Impact'!AG95)</f>
        <v/>
      </c>
      <c r="AG95" s="15" t="str">
        <f>IF('Sales Mix'!$B95="","",'Sales Mix'!$B95*'Intermediate Work'!AG$37*'Seasonality Impact'!AH95)</f>
        <v/>
      </c>
      <c r="AH95" s="15" t="str">
        <f>IF('Sales Mix'!$B95="","",'Sales Mix'!$B95*'Intermediate Work'!AH$37*'Seasonality Impact'!AI95)</f>
        <v/>
      </c>
      <c r="AI95" s="15" t="str">
        <f>IF('Sales Mix'!$B95="","",'Sales Mix'!$B95*'Intermediate Work'!AI$37*'Seasonality Impact'!AJ95)</f>
        <v/>
      </c>
      <c r="AJ95" s="15" t="str">
        <f>IF('Sales Mix'!$B95="","",'Sales Mix'!$B95*'Intermediate Work'!AJ$37*'Seasonality Impact'!AK95)</f>
        <v/>
      </c>
      <c r="AK95" s="15" t="str">
        <f>IF('Sales Mix'!$B95="","",'Sales Mix'!$B95*'Intermediate Work'!AK$37*'Seasonality Impact'!AL95)</f>
        <v/>
      </c>
    </row>
    <row r="96" spans="1:37" x14ac:dyDescent="0.25">
      <c r="A96" t="str">
        <f>IF('Sales Mix'!A96="","",'Sales Mix'!A96)</f>
        <v/>
      </c>
      <c r="B96" s="15" t="str">
        <f>IF('Sales Mix'!$B96="","",'Sales Mix'!$B96*'Intermediate Work'!B$37*'Seasonality Impact'!C96)</f>
        <v/>
      </c>
      <c r="C96" s="15" t="str">
        <f>IF('Sales Mix'!$B96="","",'Sales Mix'!$B96*'Intermediate Work'!C$37*'Seasonality Impact'!D96)</f>
        <v/>
      </c>
      <c r="D96" s="15" t="str">
        <f>IF('Sales Mix'!$B96="","",'Sales Mix'!$B96*'Intermediate Work'!D$37*'Seasonality Impact'!E96)</f>
        <v/>
      </c>
      <c r="E96" s="15" t="str">
        <f>IF('Sales Mix'!$B96="","",'Sales Mix'!$B96*'Intermediate Work'!E$37*'Seasonality Impact'!F96)</f>
        <v/>
      </c>
      <c r="F96" s="15" t="str">
        <f>IF('Sales Mix'!$B96="","",'Sales Mix'!$B96*'Intermediate Work'!F$37*'Seasonality Impact'!G96)</f>
        <v/>
      </c>
      <c r="G96" s="15" t="str">
        <f>IF('Sales Mix'!$B96="","",'Sales Mix'!$B96*'Intermediate Work'!G$37*'Seasonality Impact'!H96)</f>
        <v/>
      </c>
      <c r="H96" s="15" t="str">
        <f>IF('Sales Mix'!$B96="","",'Sales Mix'!$B96*'Intermediate Work'!H$37*'Seasonality Impact'!I96)</f>
        <v/>
      </c>
      <c r="I96" s="15" t="str">
        <f>IF('Sales Mix'!$B96="","",'Sales Mix'!$B96*'Intermediate Work'!I$37*'Seasonality Impact'!J96)</f>
        <v/>
      </c>
      <c r="J96" s="15" t="str">
        <f>IF('Sales Mix'!$B96="","",'Sales Mix'!$B96*'Intermediate Work'!J$37*'Seasonality Impact'!K96)</f>
        <v/>
      </c>
      <c r="K96" s="15" t="str">
        <f>IF('Sales Mix'!$B96="","",'Sales Mix'!$B96*'Intermediate Work'!K$37*'Seasonality Impact'!L96)</f>
        <v/>
      </c>
      <c r="L96" s="15" t="str">
        <f>IF('Sales Mix'!$B96="","",'Sales Mix'!$B96*'Intermediate Work'!L$37*'Seasonality Impact'!M96)</f>
        <v/>
      </c>
      <c r="M96" s="15" t="str">
        <f>IF('Sales Mix'!$B96="","",'Sales Mix'!$B96*'Intermediate Work'!M$37*'Seasonality Impact'!N96)</f>
        <v/>
      </c>
      <c r="N96" s="15" t="str">
        <f>IF('Sales Mix'!$B96="","",'Sales Mix'!$B96*'Intermediate Work'!N$37*'Seasonality Impact'!O96)</f>
        <v/>
      </c>
      <c r="O96" s="15" t="str">
        <f>IF('Sales Mix'!$B96="","",'Sales Mix'!$B96*'Intermediate Work'!O$37*'Seasonality Impact'!P96)</f>
        <v/>
      </c>
      <c r="P96" s="15" t="str">
        <f>IF('Sales Mix'!$B96="","",'Sales Mix'!$B96*'Intermediate Work'!P$37*'Seasonality Impact'!Q96)</f>
        <v/>
      </c>
      <c r="Q96" s="15" t="str">
        <f>IF('Sales Mix'!$B96="","",'Sales Mix'!$B96*'Intermediate Work'!Q$37*'Seasonality Impact'!R96)</f>
        <v/>
      </c>
      <c r="R96" s="15" t="str">
        <f>IF('Sales Mix'!$B96="","",'Sales Mix'!$B96*'Intermediate Work'!R$37*'Seasonality Impact'!S96)</f>
        <v/>
      </c>
      <c r="S96" s="15" t="str">
        <f>IF('Sales Mix'!$B96="","",'Sales Mix'!$B96*'Intermediate Work'!S$37*'Seasonality Impact'!T96)</f>
        <v/>
      </c>
      <c r="T96" s="15" t="str">
        <f>IF('Sales Mix'!$B96="","",'Sales Mix'!$B96*'Intermediate Work'!T$37*'Seasonality Impact'!U96)</f>
        <v/>
      </c>
      <c r="U96" s="15" t="str">
        <f>IF('Sales Mix'!$B96="","",'Sales Mix'!$B96*'Intermediate Work'!U$37*'Seasonality Impact'!V96)</f>
        <v/>
      </c>
      <c r="V96" s="15" t="str">
        <f>IF('Sales Mix'!$B96="","",'Sales Mix'!$B96*'Intermediate Work'!V$37*'Seasonality Impact'!W96)</f>
        <v/>
      </c>
      <c r="W96" s="15" t="str">
        <f>IF('Sales Mix'!$B96="","",'Sales Mix'!$B96*'Intermediate Work'!W$37*'Seasonality Impact'!X96)</f>
        <v/>
      </c>
      <c r="X96" s="15" t="str">
        <f>IF('Sales Mix'!$B96="","",'Sales Mix'!$B96*'Intermediate Work'!X$37*'Seasonality Impact'!Y96)</f>
        <v/>
      </c>
      <c r="Y96" s="15" t="str">
        <f>IF('Sales Mix'!$B96="","",'Sales Mix'!$B96*'Intermediate Work'!Y$37*'Seasonality Impact'!Z96)</f>
        <v/>
      </c>
      <c r="Z96" s="15" t="str">
        <f>IF('Sales Mix'!$B96="","",'Sales Mix'!$B96*'Intermediate Work'!Z$37*'Seasonality Impact'!AA96)</f>
        <v/>
      </c>
      <c r="AA96" s="15" t="str">
        <f>IF('Sales Mix'!$B96="","",'Sales Mix'!$B96*'Intermediate Work'!AA$37*'Seasonality Impact'!AB96)</f>
        <v/>
      </c>
      <c r="AB96" s="15" t="str">
        <f>IF('Sales Mix'!$B96="","",'Sales Mix'!$B96*'Intermediate Work'!AB$37*'Seasonality Impact'!AC96)</f>
        <v/>
      </c>
      <c r="AC96" s="15" t="str">
        <f>IF('Sales Mix'!$B96="","",'Sales Mix'!$B96*'Intermediate Work'!AC$37*'Seasonality Impact'!AD96)</f>
        <v/>
      </c>
      <c r="AD96" s="15" t="str">
        <f>IF('Sales Mix'!$B96="","",'Sales Mix'!$B96*'Intermediate Work'!AD$37*'Seasonality Impact'!AE96)</f>
        <v/>
      </c>
      <c r="AE96" s="15" t="str">
        <f>IF('Sales Mix'!$B96="","",'Sales Mix'!$B96*'Intermediate Work'!AE$37*'Seasonality Impact'!AF96)</f>
        <v/>
      </c>
      <c r="AF96" s="15" t="str">
        <f>IF('Sales Mix'!$B96="","",'Sales Mix'!$B96*'Intermediate Work'!AF$37*'Seasonality Impact'!AG96)</f>
        <v/>
      </c>
      <c r="AG96" s="15" t="str">
        <f>IF('Sales Mix'!$B96="","",'Sales Mix'!$B96*'Intermediate Work'!AG$37*'Seasonality Impact'!AH96)</f>
        <v/>
      </c>
      <c r="AH96" s="15" t="str">
        <f>IF('Sales Mix'!$B96="","",'Sales Mix'!$B96*'Intermediate Work'!AH$37*'Seasonality Impact'!AI96)</f>
        <v/>
      </c>
      <c r="AI96" s="15" t="str">
        <f>IF('Sales Mix'!$B96="","",'Sales Mix'!$B96*'Intermediate Work'!AI$37*'Seasonality Impact'!AJ96)</f>
        <v/>
      </c>
      <c r="AJ96" s="15" t="str">
        <f>IF('Sales Mix'!$B96="","",'Sales Mix'!$B96*'Intermediate Work'!AJ$37*'Seasonality Impact'!AK96)</f>
        <v/>
      </c>
      <c r="AK96" s="15" t="str">
        <f>IF('Sales Mix'!$B96="","",'Sales Mix'!$B96*'Intermediate Work'!AK$37*'Seasonality Impact'!AL96)</f>
        <v/>
      </c>
    </row>
    <row r="97" spans="1:37" x14ac:dyDescent="0.25">
      <c r="A97" t="str">
        <f>IF('Sales Mix'!A97="","",'Sales Mix'!A97)</f>
        <v/>
      </c>
      <c r="B97" s="15" t="str">
        <f>IF('Sales Mix'!$B97="","",'Sales Mix'!$B97*'Intermediate Work'!B$37*'Seasonality Impact'!C97)</f>
        <v/>
      </c>
      <c r="C97" s="15" t="str">
        <f>IF('Sales Mix'!$B97="","",'Sales Mix'!$B97*'Intermediate Work'!C$37*'Seasonality Impact'!D97)</f>
        <v/>
      </c>
      <c r="D97" s="15" t="str">
        <f>IF('Sales Mix'!$B97="","",'Sales Mix'!$B97*'Intermediate Work'!D$37*'Seasonality Impact'!E97)</f>
        <v/>
      </c>
      <c r="E97" s="15" t="str">
        <f>IF('Sales Mix'!$B97="","",'Sales Mix'!$B97*'Intermediate Work'!E$37*'Seasonality Impact'!F97)</f>
        <v/>
      </c>
      <c r="F97" s="15" t="str">
        <f>IF('Sales Mix'!$B97="","",'Sales Mix'!$B97*'Intermediate Work'!F$37*'Seasonality Impact'!G97)</f>
        <v/>
      </c>
      <c r="G97" s="15" t="str">
        <f>IF('Sales Mix'!$B97="","",'Sales Mix'!$B97*'Intermediate Work'!G$37*'Seasonality Impact'!H97)</f>
        <v/>
      </c>
      <c r="H97" s="15" t="str">
        <f>IF('Sales Mix'!$B97="","",'Sales Mix'!$B97*'Intermediate Work'!H$37*'Seasonality Impact'!I97)</f>
        <v/>
      </c>
      <c r="I97" s="15" t="str">
        <f>IF('Sales Mix'!$B97="","",'Sales Mix'!$B97*'Intermediate Work'!I$37*'Seasonality Impact'!J97)</f>
        <v/>
      </c>
      <c r="J97" s="15" t="str">
        <f>IF('Sales Mix'!$B97="","",'Sales Mix'!$B97*'Intermediate Work'!J$37*'Seasonality Impact'!K97)</f>
        <v/>
      </c>
      <c r="K97" s="15" t="str">
        <f>IF('Sales Mix'!$B97="","",'Sales Mix'!$B97*'Intermediate Work'!K$37*'Seasonality Impact'!L97)</f>
        <v/>
      </c>
      <c r="L97" s="15" t="str">
        <f>IF('Sales Mix'!$B97="","",'Sales Mix'!$B97*'Intermediate Work'!L$37*'Seasonality Impact'!M97)</f>
        <v/>
      </c>
      <c r="M97" s="15" t="str">
        <f>IF('Sales Mix'!$B97="","",'Sales Mix'!$B97*'Intermediate Work'!M$37*'Seasonality Impact'!N97)</f>
        <v/>
      </c>
      <c r="N97" s="15" t="str">
        <f>IF('Sales Mix'!$B97="","",'Sales Mix'!$B97*'Intermediate Work'!N$37*'Seasonality Impact'!O97)</f>
        <v/>
      </c>
      <c r="O97" s="15" t="str">
        <f>IF('Sales Mix'!$B97="","",'Sales Mix'!$B97*'Intermediate Work'!O$37*'Seasonality Impact'!P97)</f>
        <v/>
      </c>
      <c r="P97" s="15" t="str">
        <f>IF('Sales Mix'!$B97="","",'Sales Mix'!$B97*'Intermediate Work'!P$37*'Seasonality Impact'!Q97)</f>
        <v/>
      </c>
      <c r="Q97" s="15" t="str">
        <f>IF('Sales Mix'!$B97="","",'Sales Mix'!$B97*'Intermediate Work'!Q$37*'Seasonality Impact'!R97)</f>
        <v/>
      </c>
      <c r="R97" s="15" t="str">
        <f>IF('Sales Mix'!$B97="","",'Sales Mix'!$B97*'Intermediate Work'!R$37*'Seasonality Impact'!S97)</f>
        <v/>
      </c>
      <c r="S97" s="15" t="str">
        <f>IF('Sales Mix'!$B97="","",'Sales Mix'!$B97*'Intermediate Work'!S$37*'Seasonality Impact'!T97)</f>
        <v/>
      </c>
      <c r="T97" s="15" t="str">
        <f>IF('Sales Mix'!$B97="","",'Sales Mix'!$B97*'Intermediate Work'!T$37*'Seasonality Impact'!U97)</f>
        <v/>
      </c>
      <c r="U97" s="15" t="str">
        <f>IF('Sales Mix'!$B97="","",'Sales Mix'!$B97*'Intermediate Work'!U$37*'Seasonality Impact'!V97)</f>
        <v/>
      </c>
      <c r="V97" s="15" t="str">
        <f>IF('Sales Mix'!$B97="","",'Sales Mix'!$B97*'Intermediate Work'!V$37*'Seasonality Impact'!W97)</f>
        <v/>
      </c>
      <c r="W97" s="15" t="str">
        <f>IF('Sales Mix'!$B97="","",'Sales Mix'!$B97*'Intermediate Work'!W$37*'Seasonality Impact'!X97)</f>
        <v/>
      </c>
      <c r="X97" s="15" t="str">
        <f>IF('Sales Mix'!$B97="","",'Sales Mix'!$B97*'Intermediate Work'!X$37*'Seasonality Impact'!Y97)</f>
        <v/>
      </c>
      <c r="Y97" s="15" t="str">
        <f>IF('Sales Mix'!$B97="","",'Sales Mix'!$B97*'Intermediate Work'!Y$37*'Seasonality Impact'!Z97)</f>
        <v/>
      </c>
      <c r="Z97" s="15" t="str">
        <f>IF('Sales Mix'!$B97="","",'Sales Mix'!$B97*'Intermediate Work'!Z$37*'Seasonality Impact'!AA97)</f>
        <v/>
      </c>
      <c r="AA97" s="15" t="str">
        <f>IF('Sales Mix'!$B97="","",'Sales Mix'!$B97*'Intermediate Work'!AA$37*'Seasonality Impact'!AB97)</f>
        <v/>
      </c>
      <c r="AB97" s="15" t="str">
        <f>IF('Sales Mix'!$B97="","",'Sales Mix'!$B97*'Intermediate Work'!AB$37*'Seasonality Impact'!AC97)</f>
        <v/>
      </c>
      <c r="AC97" s="15" t="str">
        <f>IF('Sales Mix'!$B97="","",'Sales Mix'!$B97*'Intermediate Work'!AC$37*'Seasonality Impact'!AD97)</f>
        <v/>
      </c>
      <c r="AD97" s="15" t="str">
        <f>IF('Sales Mix'!$B97="","",'Sales Mix'!$B97*'Intermediate Work'!AD$37*'Seasonality Impact'!AE97)</f>
        <v/>
      </c>
      <c r="AE97" s="15" t="str">
        <f>IF('Sales Mix'!$B97="","",'Sales Mix'!$B97*'Intermediate Work'!AE$37*'Seasonality Impact'!AF97)</f>
        <v/>
      </c>
      <c r="AF97" s="15" t="str">
        <f>IF('Sales Mix'!$B97="","",'Sales Mix'!$B97*'Intermediate Work'!AF$37*'Seasonality Impact'!AG97)</f>
        <v/>
      </c>
      <c r="AG97" s="15" t="str">
        <f>IF('Sales Mix'!$B97="","",'Sales Mix'!$B97*'Intermediate Work'!AG$37*'Seasonality Impact'!AH97)</f>
        <v/>
      </c>
      <c r="AH97" s="15" t="str">
        <f>IF('Sales Mix'!$B97="","",'Sales Mix'!$B97*'Intermediate Work'!AH$37*'Seasonality Impact'!AI97)</f>
        <v/>
      </c>
      <c r="AI97" s="15" t="str">
        <f>IF('Sales Mix'!$B97="","",'Sales Mix'!$B97*'Intermediate Work'!AI$37*'Seasonality Impact'!AJ97)</f>
        <v/>
      </c>
      <c r="AJ97" s="15" t="str">
        <f>IF('Sales Mix'!$B97="","",'Sales Mix'!$B97*'Intermediate Work'!AJ$37*'Seasonality Impact'!AK97)</f>
        <v/>
      </c>
      <c r="AK97" s="15" t="str">
        <f>IF('Sales Mix'!$B97="","",'Sales Mix'!$B97*'Intermediate Work'!AK$37*'Seasonality Impact'!AL97)</f>
        <v/>
      </c>
    </row>
    <row r="98" spans="1:37" x14ac:dyDescent="0.25">
      <c r="A98" t="str">
        <f>IF('Sales Mix'!A98="","",'Sales Mix'!A98)</f>
        <v/>
      </c>
      <c r="B98" s="15" t="str">
        <f>IF('Sales Mix'!$B98="","",'Sales Mix'!$B98*'Intermediate Work'!B$37*'Seasonality Impact'!C98)</f>
        <v/>
      </c>
      <c r="C98" s="15" t="str">
        <f>IF('Sales Mix'!$B98="","",'Sales Mix'!$B98*'Intermediate Work'!C$37*'Seasonality Impact'!D98)</f>
        <v/>
      </c>
      <c r="D98" s="15" t="str">
        <f>IF('Sales Mix'!$B98="","",'Sales Mix'!$B98*'Intermediate Work'!D$37*'Seasonality Impact'!E98)</f>
        <v/>
      </c>
      <c r="E98" s="15" t="str">
        <f>IF('Sales Mix'!$B98="","",'Sales Mix'!$B98*'Intermediate Work'!E$37*'Seasonality Impact'!F98)</f>
        <v/>
      </c>
      <c r="F98" s="15" t="str">
        <f>IF('Sales Mix'!$B98="","",'Sales Mix'!$B98*'Intermediate Work'!F$37*'Seasonality Impact'!G98)</f>
        <v/>
      </c>
      <c r="G98" s="15" t="str">
        <f>IF('Sales Mix'!$B98="","",'Sales Mix'!$B98*'Intermediate Work'!G$37*'Seasonality Impact'!H98)</f>
        <v/>
      </c>
      <c r="H98" s="15" t="str">
        <f>IF('Sales Mix'!$B98="","",'Sales Mix'!$B98*'Intermediate Work'!H$37*'Seasonality Impact'!I98)</f>
        <v/>
      </c>
      <c r="I98" s="15" t="str">
        <f>IF('Sales Mix'!$B98="","",'Sales Mix'!$B98*'Intermediate Work'!I$37*'Seasonality Impact'!J98)</f>
        <v/>
      </c>
      <c r="J98" s="15" t="str">
        <f>IF('Sales Mix'!$B98="","",'Sales Mix'!$B98*'Intermediate Work'!J$37*'Seasonality Impact'!K98)</f>
        <v/>
      </c>
      <c r="K98" s="15" t="str">
        <f>IF('Sales Mix'!$B98="","",'Sales Mix'!$B98*'Intermediate Work'!K$37*'Seasonality Impact'!L98)</f>
        <v/>
      </c>
      <c r="L98" s="15" t="str">
        <f>IF('Sales Mix'!$B98="","",'Sales Mix'!$B98*'Intermediate Work'!L$37*'Seasonality Impact'!M98)</f>
        <v/>
      </c>
      <c r="M98" s="15" t="str">
        <f>IF('Sales Mix'!$B98="","",'Sales Mix'!$B98*'Intermediate Work'!M$37*'Seasonality Impact'!N98)</f>
        <v/>
      </c>
      <c r="N98" s="15" t="str">
        <f>IF('Sales Mix'!$B98="","",'Sales Mix'!$B98*'Intermediate Work'!N$37*'Seasonality Impact'!O98)</f>
        <v/>
      </c>
      <c r="O98" s="15" t="str">
        <f>IF('Sales Mix'!$B98="","",'Sales Mix'!$B98*'Intermediate Work'!O$37*'Seasonality Impact'!P98)</f>
        <v/>
      </c>
      <c r="P98" s="15" t="str">
        <f>IF('Sales Mix'!$B98="","",'Sales Mix'!$B98*'Intermediate Work'!P$37*'Seasonality Impact'!Q98)</f>
        <v/>
      </c>
      <c r="Q98" s="15" t="str">
        <f>IF('Sales Mix'!$B98="","",'Sales Mix'!$B98*'Intermediate Work'!Q$37*'Seasonality Impact'!R98)</f>
        <v/>
      </c>
      <c r="R98" s="15" t="str">
        <f>IF('Sales Mix'!$B98="","",'Sales Mix'!$B98*'Intermediate Work'!R$37*'Seasonality Impact'!S98)</f>
        <v/>
      </c>
      <c r="S98" s="15" t="str">
        <f>IF('Sales Mix'!$B98="","",'Sales Mix'!$B98*'Intermediate Work'!S$37*'Seasonality Impact'!T98)</f>
        <v/>
      </c>
      <c r="T98" s="15" t="str">
        <f>IF('Sales Mix'!$B98="","",'Sales Mix'!$B98*'Intermediate Work'!T$37*'Seasonality Impact'!U98)</f>
        <v/>
      </c>
      <c r="U98" s="15" t="str">
        <f>IF('Sales Mix'!$B98="","",'Sales Mix'!$B98*'Intermediate Work'!U$37*'Seasonality Impact'!V98)</f>
        <v/>
      </c>
      <c r="V98" s="15" t="str">
        <f>IF('Sales Mix'!$B98="","",'Sales Mix'!$B98*'Intermediate Work'!V$37*'Seasonality Impact'!W98)</f>
        <v/>
      </c>
      <c r="W98" s="15" t="str">
        <f>IF('Sales Mix'!$B98="","",'Sales Mix'!$B98*'Intermediate Work'!W$37*'Seasonality Impact'!X98)</f>
        <v/>
      </c>
      <c r="X98" s="15" t="str">
        <f>IF('Sales Mix'!$B98="","",'Sales Mix'!$B98*'Intermediate Work'!X$37*'Seasonality Impact'!Y98)</f>
        <v/>
      </c>
      <c r="Y98" s="15" t="str">
        <f>IF('Sales Mix'!$B98="","",'Sales Mix'!$B98*'Intermediate Work'!Y$37*'Seasonality Impact'!Z98)</f>
        <v/>
      </c>
      <c r="Z98" s="15" t="str">
        <f>IF('Sales Mix'!$B98="","",'Sales Mix'!$B98*'Intermediate Work'!Z$37*'Seasonality Impact'!AA98)</f>
        <v/>
      </c>
      <c r="AA98" s="15" t="str">
        <f>IF('Sales Mix'!$B98="","",'Sales Mix'!$B98*'Intermediate Work'!AA$37*'Seasonality Impact'!AB98)</f>
        <v/>
      </c>
      <c r="AB98" s="15" t="str">
        <f>IF('Sales Mix'!$B98="","",'Sales Mix'!$B98*'Intermediate Work'!AB$37*'Seasonality Impact'!AC98)</f>
        <v/>
      </c>
      <c r="AC98" s="15" t="str">
        <f>IF('Sales Mix'!$B98="","",'Sales Mix'!$B98*'Intermediate Work'!AC$37*'Seasonality Impact'!AD98)</f>
        <v/>
      </c>
      <c r="AD98" s="15" t="str">
        <f>IF('Sales Mix'!$B98="","",'Sales Mix'!$B98*'Intermediate Work'!AD$37*'Seasonality Impact'!AE98)</f>
        <v/>
      </c>
      <c r="AE98" s="15" t="str">
        <f>IF('Sales Mix'!$B98="","",'Sales Mix'!$B98*'Intermediate Work'!AE$37*'Seasonality Impact'!AF98)</f>
        <v/>
      </c>
      <c r="AF98" s="15" t="str">
        <f>IF('Sales Mix'!$B98="","",'Sales Mix'!$B98*'Intermediate Work'!AF$37*'Seasonality Impact'!AG98)</f>
        <v/>
      </c>
      <c r="AG98" s="15" t="str">
        <f>IF('Sales Mix'!$B98="","",'Sales Mix'!$B98*'Intermediate Work'!AG$37*'Seasonality Impact'!AH98)</f>
        <v/>
      </c>
      <c r="AH98" s="15" t="str">
        <f>IF('Sales Mix'!$B98="","",'Sales Mix'!$B98*'Intermediate Work'!AH$37*'Seasonality Impact'!AI98)</f>
        <v/>
      </c>
      <c r="AI98" s="15" t="str">
        <f>IF('Sales Mix'!$B98="","",'Sales Mix'!$B98*'Intermediate Work'!AI$37*'Seasonality Impact'!AJ98)</f>
        <v/>
      </c>
      <c r="AJ98" s="15" t="str">
        <f>IF('Sales Mix'!$B98="","",'Sales Mix'!$B98*'Intermediate Work'!AJ$37*'Seasonality Impact'!AK98)</f>
        <v/>
      </c>
      <c r="AK98" s="15" t="str">
        <f>IF('Sales Mix'!$B98="","",'Sales Mix'!$B98*'Intermediate Work'!AK$37*'Seasonality Impact'!AL98)</f>
        <v/>
      </c>
    </row>
    <row r="99" spans="1:37" x14ac:dyDescent="0.25">
      <c r="A99" t="str">
        <f>IF('Sales Mix'!A99="","",'Sales Mix'!A99)</f>
        <v/>
      </c>
      <c r="B99" s="15" t="str">
        <f>IF('Sales Mix'!$B99="","",'Sales Mix'!$B99*'Intermediate Work'!B$37*'Seasonality Impact'!C99)</f>
        <v/>
      </c>
      <c r="C99" s="15" t="str">
        <f>IF('Sales Mix'!$B99="","",'Sales Mix'!$B99*'Intermediate Work'!C$37*'Seasonality Impact'!D99)</f>
        <v/>
      </c>
      <c r="D99" s="15" t="str">
        <f>IF('Sales Mix'!$B99="","",'Sales Mix'!$B99*'Intermediate Work'!D$37*'Seasonality Impact'!E99)</f>
        <v/>
      </c>
      <c r="E99" s="15" t="str">
        <f>IF('Sales Mix'!$B99="","",'Sales Mix'!$B99*'Intermediate Work'!E$37*'Seasonality Impact'!F99)</f>
        <v/>
      </c>
      <c r="F99" s="15" t="str">
        <f>IF('Sales Mix'!$B99="","",'Sales Mix'!$B99*'Intermediate Work'!F$37*'Seasonality Impact'!G99)</f>
        <v/>
      </c>
      <c r="G99" s="15" t="str">
        <f>IF('Sales Mix'!$B99="","",'Sales Mix'!$B99*'Intermediate Work'!G$37*'Seasonality Impact'!H99)</f>
        <v/>
      </c>
      <c r="H99" s="15" t="str">
        <f>IF('Sales Mix'!$B99="","",'Sales Mix'!$B99*'Intermediate Work'!H$37*'Seasonality Impact'!I99)</f>
        <v/>
      </c>
      <c r="I99" s="15" t="str">
        <f>IF('Sales Mix'!$B99="","",'Sales Mix'!$B99*'Intermediate Work'!I$37*'Seasonality Impact'!J99)</f>
        <v/>
      </c>
      <c r="J99" s="15" t="str">
        <f>IF('Sales Mix'!$B99="","",'Sales Mix'!$B99*'Intermediate Work'!J$37*'Seasonality Impact'!K99)</f>
        <v/>
      </c>
      <c r="K99" s="15" t="str">
        <f>IF('Sales Mix'!$B99="","",'Sales Mix'!$B99*'Intermediate Work'!K$37*'Seasonality Impact'!L99)</f>
        <v/>
      </c>
      <c r="L99" s="15" t="str">
        <f>IF('Sales Mix'!$B99="","",'Sales Mix'!$B99*'Intermediate Work'!L$37*'Seasonality Impact'!M99)</f>
        <v/>
      </c>
      <c r="M99" s="15" t="str">
        <f>IF('Sales Mix'!$B99="","",'Sales Mix'!$B99*'Intermediate Work'!M$37*'Seasonality Impact'!N99)</f>
        <v/>
      </c>
      <c r="N99" s="15" t="str">
        <f>IF('Sales Mix'!$B99="","",'Sales Mix'!$B99*'Intermediate Work'!N$37*'Seasonality Impact'!O99)</f>
        <v/>
      </c>
      <c r="O99" s="15" t="str">
        <f>IF('Sales Mix'!$B99="","",'Sales Mix'!$B99*'Intermediate Work'!O$37*'Seasonality Impact'!P99)</f>
        <v/>
      </c>
      <c r="P99" s="15" t="str">
        <f>IF('Sales Mix'!$B99="","",'Sales Mix'!$B99*'Intermediate Work'!P$37*'Seasonality Impact'!Q99)</f>
        <v/>
      </c>
      <c r="Q99" s="15" t="str">
        <f>IF('Sales Mix'!$B99="","",'Sales Mix'!$B99*'Intermediate Work'!Q$37*'Seasonality Impact'!R99)</f>
        <v/>
      </c>
      <c r="R99" s="15" t="str">
        <f>IF('Sales Mix'!$B99="","",'Sales Mix'!$B99*'Intermediate Work'!R$37*'Seasonality Impact'!S99)</f>
        <v/>
      </c>
      <c r="S99" s="15" t="str">
        <f>IF('Sales Mix'!$B99="","",'Sales Mix'!$B99*'Intermediate Work'!S$37*'Seasonality Impact'!T99)</f>
        <v/>
      </c>
      <c r="T99" s="15" t="str">
        <f>IF('Sales Mix'!$B99="","",'Sales Mix'!$B99*'Intermediate Work'!T$37*'Seasonality Impact'!U99)</f>
        <v/>
      </c>
      <c r="U99" s="15" t="str">
        <f>IF('Sales Mix'!$B99="","",'Sales Mix'!$B99*'Intermediate Work'!U$37*'Seasonality Impact'!V99)</f>
        <v/>
      </c>
      <c r="V99" s="15" t="str">
        <f>IF('Sales Mix'!$B99="","",'Sales Mix'!$B99*'Intermediate Work'!V$37*'Seasonality Impact'!W99)</f>
        <v/>
      </c>
      <c r="W99" s="15" t="str">
        <f>IF('Sales Mix'!$B99="","",'Sales Mix'!$B99*'Intermediate Work'!W$37*'Seasonality Impact'!X99)</f>
        <v/>
      </c>
      <c r="X99" s="15" t="str">
        <f>IF('Sales Mix'!$B99="","",'Sales Mix'!$B99*'Intermediate Work'!X$37*'Seasonality Impact'!Y99)</f>
        <v/>
      </c>
      <c r="Y99" s="15" t="str">
        <f>IF('Sales Mix'!$B99="","",'Sales Mix'!$B99*'Intermediate Work'!Y$37*'Seasonality Impact'!Z99)</f>
        <v/>
      </c>
      <c r="Z99" s="15" t="str">
        <f>IF('Sales Mix'!$B99="","",'Sales Mix'!$B99*'Intermediate Work'!Z$37*'Seasonality Impact'!AA99)</f>
        <v/>
      </c>
      <c r="AA99" s="15" t="str">
        <f>IF('Sales Mix'!$B99="","",'Sales Mix'!$B99*'Intermediate Work'!AA$37*'Seasonality Impact'!AB99)</f>
        <v/>
      </c>
      <c r="AB99" s="15" t="str">
        <f>IF('Sales Mix'!$B99="","",'Sales Mix'!$B99*'Intermediate Work'!AB$37*'Seasonality Impact'!AC99)</f>
        <v/>
      </c>
      <c r="AC99" s="15" t="str">
        <f>IF('Sales Mix'!$B99="","",'Sales Mix'!$B99*'Intermediate Work'!AC$37*'Seasonality Impact'!AD99)</f>
        <v/>
      </c>
      <c r="AD99" s="15" t="str">
        <f>IF('Sales Mix'!$B99="","",'Sales Mix'!$B99*'Intermediate Work'!AD$37*'Seasonality Impact'!AE99)</f>
        <v/>
      </c>
      <c r="AE99" s="15" t="str">
        <f>IF('Sales Mix'!$B99="","",'Sales Mix'!$B99*'Intermediate Work'!AE$37*'Seasonality Impact'!AF99)</f>
        <v/>
      </c>
      <c r="AF99" s="15" t="str">
        <f>IF('Sales Mix'!$B99="","",'Sales Mix'!$B99*'Intermediate Work'!AF$37*'Seasonality Impact'!AG99)</f>
        <v/>
      </c>
      <c r="AG99" s="15" t="str">
        <f>IF('Sales Mix'!$B99="","",'Sales Mix'!$B99*'Intermediate Work'!AG$37*'Seasonality Impact'!AH99)</f>
        <v/>
      </c>
      <c r="AH99" s="15" t="str">
        <f>IF('Sales Mix'!$B99="","",'Sales Mix'!$B99*'Intermediate Work'!AH$37*'Seasonality Impact'!AI99)</f>
        <v/>
      </c>
      <c r="AI99" s="15" t="str">
        <f>IF('Sales Mix'!$B99="","",'Sales Mix'!$B99*'Intermediate Work'!AI$37*'Seasonality Impact'!AJ99)</f>
        <v/>
      </c>
      <c r="AJ99" s="15" t="str">
        <f>IF('Sales Mix'!$B99="","",'Sales Mix'!$B99*'Intermediate Work'!AJ$37*'Seasonality Impact'!AK99)</f>
        <v/>
      </c>
      <c r="AK99" s="15" t="str">
        <f>IF('Sales Mix'!$B99="","",'Sales Mix'!$B99*'Intermediate Work'!AK$37*'Seasonality Impact'!AL99)</f>
        <v/>
      </c>
    </row>
    <row r="100" spans="1:37" x14ac:dyDescent="0.25">
      <c r="A100" t="str">
        <f>IF('Sales Mix'!A100="","",'Sales Mix'!A100)</f>
        <v/>
      </c>
      <c r="B100" s="15" t="str">
        <f>IF('Sales Mix'!$B100="","",'Sales Mix'!$B100*'Intermediate Work'!B$37*'Seasonality Impact'!C100)</f>
        <v/>
      </c>
      <c r="C100" s="15" t="str">
        <f>IF('Sales Mix'!$B100="","",'Sales Mix'!$B100*'Intermediate Work'!C$37*'Seasonality Impact'!D100)</f>
        <v/>
      </c>
      <c r="D100" s="15" t="str">
        <f>IF('Sales Mix'!$B100="","",'Sales Mix'!$B100*'Intermediate Work'!D$37*'Seasonality Impact'!E100)</f>
        <v/>
      </c>
      <c r="E100" s="15" t="str">
        <f>IF('Sales Mix'!$B100="","",'Sales Mix'!$B100*'Intermediate Work'!E$37*'Seasonality Impact'!F100)</f>
        <v/>
      </c>
      <c r="F100" s="15" t="str">
        <f>IF('Sales Mix'!$B100="","",'Sales Mix'!$B100*'Intermediate Work'!F$37*'Seasonality Impact'!G100)</f>
        <v/>
      </c>
      <c r="G100" s="15" t="str">
        <f>IF('Sales Mix'!$B100="","",'Sales Mix'!$B100*'Intermediate Work'!G$37*'Seasonality Impact'!H100)</f>
        <v/>
      </c>
      <c r="H100" s="15" t="str">
        <f>IF('Sales Mix'!$B100="","",'Sales Mix'!$B100*'Intermediate Work'!H$37*'Seasonality Impact'!I100)</f>
        <v/>
      </c>
      <c r="I100" s="15" t="str">
        <f>IF('Sales Mix'!$B100="","",'Sales Mix'!$B100*'Intermediate Work'!I$37*'Seasonality Impact'!J100)</f>
        <v/>
      </c>
      <c r="J100" s="15" t="str">
        <f>IF('Sales Mix'!$B100="","",'Sales Mix'!$B100*'Intermediate Work'!J$37*'Seasonality Impact'!K100)</f>
        <v/>
      </c>
      <c r="K100" s="15" t="str">
        <f>IF('Sales Mix'!$B100="","",'Sales Mix'!$B100*'Intermediate Work'!K$37*'Seasonality Impact'!L100)</f>
        <v/>
      </c>
      <c r="L100" s="15" t="str">
        <f>IF('Sales Mix'!$B100="","",'Sales Mix'!$B100*'Intermediate Work'!L$37*'Seasonality Impact'!M100)</f>
        <v/>
      </c>
      <c r="M100" s="15" t="str">
        <f>IF('Sales Mix'!$B100="","",'Sales Mix'!$B100*'Intermediate Work'!M$37*'Seasonality Impact'!N100)</f>
        <v/>
      </c>
      <c r="N100" s="15" t="str">
        <f>IF('Sales Mix'!$B100="","",'Sales Mix'!$B100*'Intermediate Work'!N$37*'Seasonality Impact'!O100)</f>
        <v/>
      </c>
      <c r="O100" s="15" t="str">
        <f>IF('Sales Mix'!$B100="","",'Sales Mix'!$B100*'Intermediate Work'!O$37*'Seasonality Impact'!P100)</f>
        <v/>
      </c>
      <c r="P100" s="15" t="str">
        <f>IF('Sales Mix'!$B100="","",'Sales Mix'!$B100*'Intermediate Work'!P$37*'Seasonality Impact'!Q100)</f>
        <v/>
      </c>
      <c r="Q100" s="15" t="str">
        <f>IF('Sales Mix'!$B100="","",'Sales Mix'!$B100*'Intermediate Work'!Q$37*'Seasonality Impact'!R100)</f>
        <v/>
      </c>
      <c r="R100" s="15" t="str">
        <f>IF('Sales Mix'!$B100="","",'Sales Mix'!$B100*'Intermediate Work'!R$37*'Seasonality Impact'!S100)</f>
        <v/>
      </c>
      <c r="S100" s="15" t="str">
        <f>IF('Sales Mix'!$B100="","",'Sales Mix'!$B100*'Intermediate Work'!S$37*'Seasonality Impact'!T100)</f>
        <v/>
      </c>
      <c r="T100" s="15" t="str">
        <f>IF('Sales Mix'!$B100="","",'Sales Mix'!$B100*'Intermediate Work'!T$37*'Seasonality Impact'!U100)</f>
        <v/>
      </c>
      <c r="U100" s="15" t="str">
        <f>IF('Sales Mix'!$B100="","",'Sales Mix'!$B100*'Intermediate Work'!U$37*'Seasonality Impact'!V100)</f>
        <v/>
      </c>
      <c r="V100" s="15" t="str">
        <f>IF('Sales Mix'!$B100="","",'Sales Mix'!$B100*'Intermediate Work'!V$37*'Seasonality Impact'!W100)</f>
        <v/>
      </c>
      <c r="W100" s="15" t="str">
        <f>IF('Sales Mix'!$B100="","",'Sales Mix'!$B100*'Intermediate Work'!W$37*'Seasonality Impact'!X100)</f>
        <v/>
      </c>
      <c r="X100" s="15" t="str">
        <f>IF('Sales Mix'!$B100="","",'Sales Mix'!$B100*'Intermediate Work'!X$37*'Seasonality Impact'!Y100)</f>
        <v/>
      </c>
      <c r="Y100" s="15" t="str">
        <f>IF('Sales Mix'!$B100="","",'Sales Mix'!$B100*'Intermediate Work'!Y$37*'Seasonality Impact'!Z100)</f>
        <v/>
      </c>
      <c r="Z100" s="15" t="str">
        <f>IF('Sales Mix'!$B100="","",'Sales Mix'!$B100*'Intermediate Work'!Z$37*'Seasonality Impact'!AA100)</f>
        <v/>
      </c>
      <c r="AA100" s="15" t="str">
        <f>IF('Sales Mix'!$B100="","",'Sales Mix'!$B100*'Intermediate Work'!AA$37*'Seasonality Impact'!AB100)</f>
        <v/>
      </c>
      <c r="AB100" s="15" t="str">
        <f>IF('Sales Mix'!$B100="","",'Sales Mix'!$B100*'Intermediate Work'!AB$37*'Seasonality Impact'!AC100)</f>
        <v/>
      </c>
      <c r="AC100" s="15" t="str">
        <f>IF('Sales Mix'!$B100="","",'Sales Mix'!$B100*'Intermediate Work'!AC$37*'Seasonality Impact'!AD100)</f>
        <v/>
      </c>
      <c r="AD100" s="15" t="str">
        <f>IF('Sales Mix'!$B100="","",'Sales Mix'!$B100*'Intermediate Work'!AD$37*'Seasonality Impact'!AE100)</f>
        <v/>
      </c>
      <c r="AE100" s="15" t="str">
        <f>IF('Sales Mix'!$B100="","",'Sales Mix'!$B100*'Intermediate Work'!AE$37*'Seasonality Impact'!AF100)</f>
        <v/>
      </c>
      <c r="AF100" s="15" t="str">
        <f>IF('Sales Mix'!$B100="","",'Sales Mix'!$B100*'Intermediate Work'!AF$37*'Seasonality Impact'!AG100)</f>
        <v/>
      </c>
      <c r="AG100" s="15" t="str">
        <f>IF('Sales Mix'!$B100="","",'Sales Mix'!$B100*'Intermediate Work'!AG$37*'Seasonality Impact'!AH100)</f>
        <v/>
      </c>
      <c r="AH100" s="15" t="str">
        <f>IF('Sales Mix'!$B100="","",'Sales Mix'!$B100*'Intermediate Work'!AH$37*'Seasonality Impact'!AI100)</f>
        <v/>
      </c>
      <c r="AI100" s="15" t="str">
        <f>IF('Sales Mix'!$B100="","",'Sales Mix'!$B100*'Intermediate Work'!AI$37*'Seasonality Impact'!AJ100)</f>
        <v/>
      </c>
      <c r="AJ100" s="15" t="str">
        <f>IF('Sales Mix'!$B100="","",'Sales Mix'!$B100*'Intermediate Work'!AJ$37*'Seasonality Impact'!AK100)</f>
        <v/>
      </c>
      <c r="AK100" s="15" t="str">
        <f>IF('Sales Mix'!$B100="","",'Sales Mix'!$B100*'Intermediate Work'!AK$37*'Seasonality Impact'!AL100)</f>
        <v/>
      </c>
    </row>
    <row r="101" spans="1:37" x14ac:dyDescent="0.25">
      <c r="A101" t="str">
        <f>IF('Sales Mix'!A101="","",'Sales Mix'!A101)</f>
        <v/>
      </c>
      <c r="B101" s="15" t="str">
        <f>IF('Sales Mix'!$B101="","",'Sales Mix'!$B101*'Intermediate Work'!B$37*'Seasonality Impact'!C101)</f>
        <v/>
      </c>
      <c r="C101" s="15" t="str">
        <f>IF('Sales Mix'!$B101="","",'Sales Mix'!$B101*'Intermediate Work'!C$37*'Seasonality Impact'!D101)</f>
        <v/>
      </c>
      <c r="D101" s="15" t="str">
        <f>IF('Sales Mix'!$B101="","",'Sales Mix'!$B101*'Intermediate Work'!D$37*'Seasonality Impact'!E101)</f>
        <v/>
      </c>
      <c r="E101" s="15" t="str">
        <f>IF('Sales Mix'!$B101="","",'Sales Mix'!$B101*'Intermediate Work'!E$37*'Seasonality Impact'!F101)</f>
        <v/>
      </c>
      <c r="F101" s="15" t="str">
        <f>IF('Sales Mix'!$B101="","",'Sales Mix'!$B101*'Intermediate Work'!F$37*'Seasonality Impact'!G101)</f>
        <v/>
      </c>
      <c r="G101" s="15" t="str">
        <f>IF('Sales Mix'!$B101="","",'Sales Mix'!$B101*'Intermediate Work'!G$37*'Seasonality Impact'!H101)</f>
        <v/>
      </c>
      <c r="H101" s="15" t="str">
        <f>IF('Sales Mix'!$B101="","",'Sales Mix'!$B101*'Intermediate Work'!H$37*'Seasonality Impact'!I101)</f>
        <v/>
      </c>
      <c r="I101" s="15" t="str">
        <f>IF('Sales Mix'!$B101="","",'Sales Mix'!$B101*'Intermediate Work'!I$37*'Seasonality Impact'!J101)</f>
        <v/>
      </c>
      <c r="J101" s="15" t="str">
        <f>IF('Sales Mix'!$B101="","",'Sales Mix'!$B101*'Intermediate Work'!J$37*'Seasonality Impact'!K101)</f>
        <v/>
      </c>
      <c r="K101" s="15" t="str">
        <f>IF('Sales Mix'!$B101="","",'Sales Mix'!$B101*'Intermediate Work'!K$37*'Seasonality Impact'!L101)</f>
        <v/>
      </c>
      <c r="L101" s="15" t="str">
        <f>IF('Sales Mix'!$B101="","",'Sales Mix'!$B101*'Intermediate Work'!L$37*'Seasonality Impact'!M101)</f>
        <v/>
      </c>
      <c r="M101" s="15" t="str">
        <f>IF('Sales Mix'!$B101="","",'Sales Mix'!$B101*'Intermediate Work'!M$37*'Seasonality Impact'!N101)</f>
        <v/>
      </c>
      <c r="N101" s="15" t="str">
        <f>IF('Sales Mix'!$B101="","",'Sales Mix'!$B101*'Intermediate Work'!N$37*'Seasonality Impact'!O101)</f>
        <v/>
      </c>
      <c r="O101" s="15" t="str">
        <f>IF('Sales Mix'!$B101="","",'Sales Mix'!$B101*'Intermediate Work'!O$37*'Seasonality Impact'!P101)</f>
        <v/>
      </c>
      <c r="P101" s="15" t="str">
        <f>IF('Sales Mix'!$B101="","",'Sales Mix'!$B101*'Intermediate Work'!P$37*'Seasonality Impact'!Q101)</f>
        <v/>
      </c>
      <c r="Q101" s="15" t="str">
        <f>IF('Sales Mix'!$B101="","",'Sales Mix'!$B101*'Intermediate Work'!Q$37*'Seasonality Impact'!R101)</f>
        <v/>
      </c>
      <c r="R101" s="15" t="str">
        <f>IF('Sales Mix'!$B101="","",'Sales Mix'!$B101*'Intermediate Work'!R$37*'Seasonality Impact'!S101)</f>
        <v/>
      </c>
      <c r="S101" s="15" t="str">
        <f>IF('Sales Mix'!$B101="","",'Sales Mix'!$B101*'Intermediate Work'!S$37*'Seasonality Impact'!T101)</f>
        <v/>
      </c>
      <c r="T101" s="15" t="str">
        <f>IF('Sales Mix'!$B101="","",'Sales Mix'!$B101*'Intermediate Work'!T$37*'Seasonality Impact'!U101)</f>
        <v/>
      </c>
      <c r="U101" s="15" t="str">
        <f>IF('Sales Mix'!$B101="","",'Sales Mix'!$B101*'Intermediate Work'!U$37*'Seasonality Impact'!V101)</f>
        <v/>
      </c>
      <c r="V101" s="15" t="str">
        <f>IF('Sales Mix'!$B101="","",'Sales Mix'!$B101*'Intermediate Work'!V$37*'Seasonality Impact'!W101)</f>
        <v/>
      </c>
      <c r="W101" s="15" t="str">
        <f>IF('Sales Mix'!$B101="","",'Sales Mix'!$B101*'Intermediate Work'!W$37*'Seasonality Impact'!X101)</f>
        <v/>
      </c>
      <c r="X101" s="15" t="str">
        <f>IF('Sales Mix'!$B101="","",'Sales Mix'!$B101*'Intermediate Work'!X$37*'Seasonality Impact'!Y101)</f>
        <v/>
      </c>
      <c r="Y101" s="15" t="str">
        <f>IF('Sales Mix'!$B101="","",'Sales Mix'!$B101*'Intermediate Work'!Y$37*'Seasonality Impact'!Z101)</f>
        <v/>
      </c>
      <c r="Z101" s="15" t="str">
        <f>IF('Sales Mix'!$B101="","",'Sales Mix'!$B101*'Intermediate Work'!Z$37*'Seasonality Impact'!AA101)</f>
        <v/>
      </c>
      <c r="AA101" s="15" t="str">
        <f>IF('Sales Mix'!$B101="","",'Sales Mix'!$B101*'Intermediate Work'!AA$37*'Seasonality Impact'!AB101)</f>
        <v/>
      </c>
      <c r="AB101" s="15" t="str">
        <f>IF('Sales Mix'!$B101="","",'Sales Mix'!$B101*'Intermediate Work'!AB$37*'Seasonality Impact'!AC101)</f>
        <v/>
      </c>
      <c r="AC101" s="15" t="str">
        <f>IF('Sales Mix'!$B101="","",'Sales Mix'!$B101*'Intermediate Work'!AC$37*'Seasonality Impact'!AD101)</f>
        <v/>
      </c>
      <c r="AD101" s="15" t="str">
        <f>IF('Sales Mix'!$B101="","",'Sales Mix'!$B101*'Intermediate Work'!AD$37*'Seasonality Impact'!AE101)</f>
        <v/>
      </c>
      <c r="AE101" s="15" t="str">
        <f>IF('Sales Mix'!$B101="","",'Sales Mix'!$B101*'Intermediate Work'!AE$37*'Seasonality Impact'!AF101)</f>
        <v/>
      </c>
      <c r="AF101" s="15" t="str">
        <f>IF('Sales Mix'!$B101="","",'Sales Mix'!$B101*'Intermediate Work'!AF$37*'Seasonality Impact'!AG101)</f>
        <v/>
      </c>
      <c r="AG101" s="15" t="str">
        <f>IF('Sales Mix'!$B101="","",'Sales Mix'!$B101*'Intermediate Work'!AG$37*'Seasonality Impact'!AH101)</f>
        <v/>
      </c>
      <c r="AH101" s="15" t="str">
        <f>IF('Sales Mix'!$B101="","",'Sales Mix'!$B101*'Intermediate Work'!AH$37*'Seasonality Impact'!AI101)</f>
        <v/>
      </c>
      <c r="AI101" s="15" t="str">
        <f>IF('Sales Mix'!$B101="","",'Sales Mix'!$B101*'Intermediate Work'!AI$37*'Seasonality Impact'!AJ101)</f>
        <v/>
      </c>
      <c r="AJ101" s="15" t="str">
        <f>IF('Sales Mix'!$B101="","",'Sales Mix'!$B101*'Intermediate Work'!AJ$37*'Seasonality Impact'!AK101)</f>
        <v/>
      </c>
      <c r="AK101" s="15" t="str">
        <f>IF('Sales Mix'!$B101="","",'Sales Mix'!$B101*'Intermediate Work'!AK$37*'Seasonality Impact'!AL101)</f>
        <v/>
      </c>
    </row>
    <row r="102" spans="1:37" x14ac:dyDescent="0.25">
      <c r="A102" t="str">
        <f>IF('Sales Mix'!A102="","",'Sales Mix'!A102)</f>
        <v/>
      </c>
      <c r="B102" s="15" t="str">
        <f>IF('Sales Mix'!$B102="","",'Sales Mix'!$B102*'Intermediate Work'!B$37*'Seasonality Impact'!C102)</f>
        <v/>
      </c>
      <c r="C102" s="15" t="str">
        <f>IF('Sales Mix'!$B102="","",'Sales Mix'!$B102*'Intermediate Work'!C$37*'Seasonality Impact'!D102)</f>
        <v/>
      </c>
      <c r="D102" s="15" t="str">
        <f>IF('Sales Mix'!$B102="","",'Sales Mix'!$B102*'Intermediate Work'!D$37*'Seasonality Impact'!E102)</f>
        <v/>
      </c>
      <c r="E102" s="15" t="str">
        <f>IF('Sales Mix'!$B102="","",'Sales Mix'!$B102*'Intermediate Work'!E$37*'Seasonality Impact'!F102)</f>
        <v/>
      </c>
      <c r="F102" s="15" t="str">
        <f>IF('Sales Mix'!$B102="","",'Sales Mix'!$B102*'Intermediate Work'!F$37*'Seasonality Impact'!G102)</f>
        <v/>
      </c>
      <c r="G102" s="15" t="str">
        <f>IF('Sales Mix'!$B102="","",'Sales Mix'!$B102*'Intermediate Work'!G$37*'Seasonality Impact'!H102)</f>
        <v/>
      </c>
      <c r="H102" s="15" t="str">
        <f>IF('Sales Mix'!$B102="","",'Sales Mix'!$B102*'Intermediate Work'!H$37*'Seasonality Impact'!I102)</f>
        <v/>
      </c>
      <c r="I102" s="15" t="str">
        <f>IF('Sales Mix'!$B102="","",'Sales Mix'!$B102*'Intermediate Work'!I$37*'Seasonality Impact'!J102)</f>
        <v/>
      </c>
      <c r="J102" s="15" t="str">
        <f>IF('Sales Mix'!$B102="","",'Sales Mix'!$B102*'Intermediate Work'!J$37*'Seasonality Impact'!K102)</f>
        <v/>
      </c>
      <c r="K102" s="15" t="str">
        <f>IF('Sales Mix'!$B102="","",'Sales Mix'!$B102*'Intermediate Work'!K$37*'Seasonality Impact'!L102)</f>
        <v/>
      </c>
      <c r="L102" s="15" t="str">
        <f>IF('Sales Mix'!$B102="","",'Sales Mix'!$B102*'Intermediate Work'!L$37*'Seasonality Impact'!M102)</f>
        <v/>
      </c>
      <c r="M102" s="15" t="str">
        <f>IF('Sales Mix'!$B102="","",'Sales Mix'!$B102*'Intermediate Work'!M$37*'Seasonality Impact'!N102)</f>
        <v/>
      </c>
      <c r="N102" s="15" t="str">
        <f>IF('Sales Mix'!$B102="","",'Sales Mix'!$B102*'Intermediate Work'!N$37*'Seasonality Impact'!O102)</f>
        <v/>
      </c>
      <c r="O102" s="15" t="str">
        <f>IF('Sales Mix'!$B102="","",'Sales Mix'!$B102*'Intermediate Work'!O$37*'Seasonality Impact'!P102)</f>
        <v/>
      </c>
      <c r="P102" s="15" t="str">
        <f>IF('Sales Mix'!$B102="","",'Sales Mix'!$B102*'Intermediate Work'!P$37*'Seasonality Impact'!Q102)</f>
        <v/>
      </c>
      <c r="Q102" s="15" t="str">
        <f>IF('Sales Mix'!$B102="","",'Sales Mix'!$B102*'Intermediate Work'!Q$37*'Seasonality Impact'!R102)</f>
        <v/>
      </c>
      <c r="R102" s="15" t="str">
        <f>IF('Sales Mix'!$B102="","",'Sales Mix'!$B102*'Intermediate Work'!R$37*'Seasonality Impact'!S102)</f>
        <v/>
      </c>
      <c r="S102" s="15" t="str">
        <f>IF('Sales Mix'!$B102="","",'Sales Mix'!$B102*'Intermediate Work'!S$37*'Seasonality Impact'!T102)</f>
        <v/>
      </c>
      <c r="T102" s="15" t="str">
        <f>IF('Sales Mix'!$B102="","",'Sales Mix'!$B102*'Intermediate Work'!T$37*'Seasonality Impact'!U102)</f>
        <v/>
      </c>
      <c r="U102" s="15" t="str">
        <f>IF('Sales Mix'!$B102="","",'Sales Mix'!$B102*'Intermediate Work'!U$37*'Seasonality Impact'!V102)</f>
        <v/>
      </c>
      <c r="V102" s="15" t="str">
        <f>IF('Sales Mix'!$B102="","",'Sales Mix'!$B102*'Intermediate Work'!V$37*'Seasonality Impact'!W102)</f>
        <v/>
      </c>
      <c r="W102" s="15" t="str">
        <f>IF('Sales Mix'!$B102="","",'Sales Mix'!$B102*'Intermediate Work'!W$37*'Seasonality Impact'!X102)</f>
        <v/>
      </c>
      <c r="X102" s="15" t="str">
        <f>IF('Sales Mix'!$B102="","",'Sales Mix'!$B102*'Intermediate Work'!X$37*'Seasonality Impact'!Y102)</f>
        <v/>
      </c>
      <c r="Y102" s="15" t="str">
        <f>IF('Sales Mix'!$B102="","",'Sales Mix'!$B102*'Intermediate Work'!Y$37*'Seasonality Impact'!Z102)</f>
        <v/>
      </c>
      <c r="Z102" s="15" t="str">
        <f>IF('Sales Mix'!$B102="","",'Sales Mix'!$B102*'Intermediate Work'!Z$37*'Seasonality Impact'!AA102)</f>
        <v/>
      </c>
      <c r="AA102" s="15" t="str">
        <f>IF('Sales Mix'!$B102="","",'Sales Mix'!$B102*'Intermediate Work'!AA$37*'Seasonality Impact'!AB102)</f>
        <v/>
      </c>
      <c r="AB102" s="15" t="str">
        <f>IF('Sales Mix'!$B102="","",'Sales Mix'!$B102*'Intermediate Work'!AB$37*'Seasonality Impact'!AC102)</f>
        <v/>
      </c>
      <c r="AC102" s="15" t="str">
        <f>IF('Sales Mix'!$B102="","",'Sales Mix'!$B102*'Intermediate Work'!AC$37*'Seasonality Impact'!AD102)</f>
        <v/>
      </c>
      <c r="AD102" s="15" t="str">
        <f>IF('Sales Mix'!$B102="","",'Sales Mix'!$B102*'Intermediate Work'!AD$37*'Seasonality Impact'!AE102)</f>
        <v/>
      </c>
      <c r="AE102" s="15" t="str">
        <f>IF('Sales Mix'!$B102="","",'Sales Mix'!$B102*'Intermediate Work'!AE$37*'Seasonality Impact'!AF102)</f>
        <v/>
      </c>
      <c r="AF102" s="15" t="str">
        <f>IF('Sales Mix'!$B102="","",'Sales Mix'!$B102*'Intermediate Work'!AF$37*'Seasonality Impact'!AG102)</f>
        <v/>
      </c>
      <c r="AG102" s="15" t="str">
        <f>IF('Sales Mix'!$B102="","",'Sales Mix'!$B102*'Intermediate Work'!AG$37*'Seasonality Impact'!AH102)</f>
        <v/>
      </c>
      <c r="AH102" s="15" t="str">
        <f>IF('Sales Mix'!$B102="","",'Sales Mix'!$B102*'Intermediate Work'!AH$37*'Seasonality Impact'!AI102)</f>
        <v/>
      </c>
      <c r="AI102" s="15" t="str">
        <f>IF('Sales Mix'!$B102="","",'Sales Mix'!$B102*'Intermediate Work'!AI$37*'Seasonality Impact'!AJ102)</f>
        <v/>
      </c>
      <c r="AJ102" s="15" t="str">
        <f>IF('Sales Mix'!$B102="","",'Sales Mix'!$B102*'Intermediate Work'!AJ$37*'Seasonality Impact'!AK102)</f>
        <v/>
      </c>
      <c r="AK102" s="15" t="str">
        <f>IF('Sales Mix'!$B102="","",'Sales Mix'!$B102*'Intermediate Work'!AK$37*'Seasonality Impact'!AL102)</f>
        <v/>
      </c>
    </row>
    <row r="103" spans="1:37" x14ac:dyDescent="0.25">
      <c r="A103" t="str">
        <f>IF('Sales Mix'!A103="","",'Sales Mix'!A103)</f>
        <v/>
      </c>
      <c r="B103" s="15" t="str">
        <f>IF('Sales Mix'!$B103="","",'Sales Mix'!$B103*'Intermediate Work'!B$37*'Seasonality Impact'!C103)</f>
        <v/>
      </c>
      <c r="C103" s="15" t="str">
        <f>IF('Sales Mix'!$B103="","",'Sales Mix'!$B103*'Intermediate Work'!C$37*'Seasonality Impact'!D103)</f>
        <v/>
      </c>
      <c r="D103" s="15" t="str">
        <f>IF('Sales Mix'!$B103="","",'Sales Mix'!$B103*'Intermediate Work'!D$37*'Seasonality Impact'!E103)</f>
        <v/>
      </c>
      <c r="E103" s="15" t="str">
        <f>IF('Sales Mix'!$B103="","",'Sales Mix'!$B103*'Intermediate Work'!E$37*'Seasonality Impact'!F103)</f>
        <v/>
      </c>
      <c r="F103" s="15" t="str">
        <f>IF('Sales Mix'!$B103="","",'Sales Mix'!$B103*'Intermediate Work'!F$37*'Seasonality Impact'!G103)</f>
        <v/>
      </c>
      <c r="G103" s="15" t="str">
        <f>IF('Sales Mix'!$B103="","",'Sales Mix'!$B103*'Intermediate Work'!G$37*'Seasonality Impact'!H103)</f>
        <v/>
      </c>
      <c r="H103" s="15" t="str">
        <f>IF('Sales Mix'!$B103="","",'Sales Mix'!$B103*'Intermediate Work'!H$37*'Seasonality Impact'!I103)</f>
        <v/>
      </c>
      <c r="I103" s="15" t="str">
        <f>IF('Sales Mix'!$B103="","",'Sales Mix'!$B103*'Intermediate Work'!I$37*'Seasonality Impact'!J103)</f>
        <v/>
      </c>
      <c r="J103" s="15" t="str">
        <f>IF('Sales Mix'!$B103="","",'Sales Mix'!$B103*'Intermediate Work'!J$37*'Seasonality Impact'!K103)</f>
        <v/>
      </c>
      <c r="K103" s="15" t="str">
        <f>IF('Sales Mix'!$B103="","",'Sales Mix'!$B103*'Intermediate Work'!K$37*'Seasonality Impact'!L103)</f>
        <v/>
      </c>
      <c r="L103" s="15" t="str">
        <f>IF('Sales Mix'!$B103="","",'Sales Mix'!$B103*'Intermediate Work'!L$37*'Seasonality Impact'!M103)</f>
        <v/>
      </c>
      <c r="M103" s="15" t="str">
        <f>IF('Sales Mix'!$B103="","",'Sales Mix'!$B103*'Intermediate Work'!M$37*'Seasonality Impact'!N103)</f>
        <v/>
      </c>
      <c r="N103" s="15" t="str">
        <f>IF('Sales Mix'!$B103="","",'Sales Mix'!$B103*'Intermediate Work'!N$37*'Seasonality Impact'!O103)</f>
        <v/>
      </c>
      <c r="O103" s="15" t="str">
        <f>IF('Sales Mix'!$B103="","",'Sales Mix'!$B103*'Intermediate Work'!O$37*'Seasonality Impact'!P103)</f>
        <v/>
      </c>
      <c r="P103" s="15" t="str">
        <f>IF('Sales Mix'!$B103="","",'Sales Mix'!$B103*'Intermediate Work'!P$37*'Seasonality Impact'!Q103)</f>
        <v/>
      </c>
      <c r="Q103" s="15" t="str">
        <f>IF('Sales Mix'!$B103="","",'Sales Mix'!$B103*'Intermediate Work'!Q$37*'Seasonality Impact'!R103)</f>
        <v/>
      </c>
      <c r="R103" s="15" t="str">
        <f>IF('Sales Mix'!$B103="","",'Sales Mix'!$B103*'Intermediate Work'!R$37*'Seasonality Impact'!S103)</f>
        <v/>
      </c>
      <c r="S103" s="15" t="str">
        <f>IF('Sales Mix'!$B103="","",'Sales Mix'!$B103*'Intermediate Work'!S$37*'Seasonality Impact'!T103)</f>
        <v/>
      </c>
      <c r="T103" s="15" t="str">
        <f>IF('Sales Mix'!$B103="","",'Sales Mix'!$B103*'Intermediate Work'!T$37*'Seasonality Impact'!U103)</f>
        <v/>
      </c>
      <c r="U103" s="15" t="str">
        <f>IF('Sales Mix'!$B103="","",'Sales Mix'!$B103*'Intermediate Work'!U$37*'Seasonality Impact'!V103)</f>
        <v/>
      </c>
      <c r="V103" s="15" t="str">
        <f>IF('Sales Mix'!$B103="","",'Sales Mix'!$B103*'Intermediate Work'!V$37*'Seasonality Impact'!W103)</f>
        <v/>
      </c>
      <c r="W103" s="15" t="str">
        <f>IF('Sales Mix'!$B103="","",'Sales Mix'!$B103*'Intermediate Work'!W$37*'Seasonality Impact'!X103)</f>
        <v/>
      </c>
      <c r="X103" s="15" t="str">
        <f>IF('Sales Mix'!$B103="","",'Sales Mix'!$B103*'Intermediate Work'!X$37*'Seasonality Impact'!Y103)</f>
        <v/>
      </c>
      <c r="Y103" s="15" t="str">
        <f>IF('Sales Mix'!$B103="","",'Sales Mix'!$B103*'Intermediate Work'!Y$37*'Seasonality Impact'!Z103)</f>
        <v/>
      </c>
      <c r="Z103" s="15" t="str">
        <f>IF('Sales Mix'!$B103="","",'Sales Mix'!$B103*'Intermediate Work'!Z$37*'Seasonality Impact'!AA103)</f>
        <v/>
      </c>
      <c r="AA103" s="15" t="str">
        <f>IF('Sales Mix'!$B103="","",'Sales Mix'!$B103*'Intermediate Work'!AA$37*'Seasonality Impact'!AB103)</f>
        <v/>
      </c>
      <c r="AB103" s="15" t="str">
        <f>IF('Sales Mix'!$B103="","",'Sales Mix'!$B103*'Intermediate Work'!AB$37*'Seasonality Impact'!AC103)</f>
        <v/>
      </c>
      <c r="AC103" s="15" t="str">
        <f>IF('Sales Mix'!$B103="","",'Sales Mix'!$B103*'Intermediate Work'!AC$37*'Seasonality Impact'!AD103)</f>
        <v/>
      </c>
      <c r="AD103" s="15" t="str">
        <f>IF('Sales Mix'!$B103="","",'Sales Mix'!$B103*'Intermediate Work'!AD$37*'Seasonality Impact'!AE103)</f>
        <v/>
      </c>
      <c r="AE103" s="15" t="str">
        <f>IF('Sales Mix'!$B103="","",'Sales Mix'!$B103*'Intermediate Work'!AE$37*'Seasonality Impact'!AF103)</f>
        <v/>
      </c>
      <c r="AF103" s="15" t="str">
        <f>IF('Sales Mix'!$B103="","",'Sales Mix'!$B103*'Intermediate Work'!AF$37*'Seasonality Impact'!AG103)</f>
        <v/>
      </c>
      <c r="AG103" s="15" t="str">
        <f>IF('Sales Mix'!$B103="","",'Sales Mix'!$B103*'Intermediate Work'!AG$37*'Seasonality Impact'!AH103)</f>
        <v/>
      </c>
      <c r="AH103" s="15" t="str">
        <f>IF('Sales Mix'!$B103="","",'Sales Mix'!$B103*'Intermediate Work'!AH$37*'Seasonality Impact'!AI103)</f>
        <v/>
      </c>
      <c r="AI103" s="15" t="str">
        <f>IF('Sales Mix'!$B103="","",'Sales Mix'!$B103*'Intermediate Work'!AI$37*'Seasonality Impact'!AJ103)</f>
        <v/>
      </c>
      <c r="AJ103" s="15" t="str">
        <f>IF('Sales Mix'!$B103="","",'Sales Mix'!$B103*'Intermediate Work'!AJ$37*'Seasonality Impact'!AK103)</f>
        <v/>
      </c>
      <c r="AK103" s="15" t="str">
        <f>IF('Sales Mix'!$B103="","",'Sales Mix'!$B103*'Intermediate Work'!AK$37*'Seasonality Impact'!AL103)</f>
        <v/>
      </c>
    </row>
    <row r="104" spans="1:37" x14ac:dyDescent="0.25">
      <c r="A104" t="str">
        <f>IF('Sales Mix'!A104="","",'Sales Mix'!A104)</f>
        <v/>
      </c>
      <c r="B104" s="15" t="str">
        <f>IF('Sales Mix'!$B104="","",'Sales Mix'!$B104*'Intermediate Work'!B$37*'Seasonality Impact'!C104)</f>
        <v/>
      </c>
      <c r="C104" s="15" t="str">
        <f>IF('Sales Mix'!$B104="","",'Sales Mix'!$B104*'Intermediate Work'!C$37*'Seasonality Impact'!D104)</f>
        <v/>
      </c>
      <c r="D104" s="15" t="str">
        <f>IF('Sales Mix'!$B104="","",'Sales Mix'!$B104*'Intermediate Work'!D$37*'Seasonality Impact'!E104)</f>
        <v/>
      </c>
      <c r="E104" s="15" t="str">
        <f>IF('Sales Mix'!$B104="","",'Sales Mix'!$B104*'Intermediate Work'!E$37*'Seasonality Impact'!F104)</f>
        <v/>
      </c>
      <c r="F104" s="15" t="str">
        <f>IF('Sales Mix'!$B104="","",'Sales Mix'!$B104*'Intermediate Work'!F$37*'Seasonality Impact'!G104)</f>
        <v/>
      </c>
      <c r="G104" s="15" t="str">
        <f>IF('Sales Mix'!$B104="","",'Sales Mix'!$B104*'Intermediate Work'!G$37*'Seasonality Impact'!H104)</f>
        <v/>
      </c>
      <c r="H104" s="15" t="str">
        <f>IF('Sales Mix'!$B104="","",'Sales Mix'!$B104*'Intermediate Work'!H$37*'Seasonality Impact'!I104)</f>
        <v/>
      </c>
      <c r="I104" s="15" t="str">
        <f>IF('Sales Mix'!$B104="","",'Sales Mix'!$B104*'Intermediate Work'!I$37*'Seasonality Impact'!J104)</f>
        <v/>
      </c>
      <c r="J104" s="15" t="str">
        <f>IF('Sales Mix'!$B104="","",'Sales Mix'!$B104*'Intermediate Work'!J$37*'Seasonality Impact'!K104)</f>
        <v/>
      </c>
      <c r="K104" s="15" t="str">
        <f>IF('Sales Mix'!$B104="","",'Sales Mix'!$B104*'Intermediate Work'!K$37*'Seasonality Impact'!L104)</f>
        <v/>
      </c>
      <c r="L104" s="15" t="str">
        <f>IF('Sales Mix'!$B104="","",'Sales Mix'!$B104*'Intermediate Work'!L$37*'Seasonality Impact'!M104)</f>
        <v/>
      </c>
      <c r="M104" s="15" t="str">
        <f>IF('Sales Mix'!$B104="","",'Sales Mix'!$B104*'Intermediate Work'!M$37*'Seasonality Impact'!N104)</f>
        <v/>
      </c>
      <c r="N104" s="15" t="str">
        <f>IF('Sales Mix'!$B104="","",'Sales Mix'!$B104*'Intermediate Work'!N$37*'Seasonality Impact'!O104)</f>
        <v/>
      </c>
      <c r="O104" s="15" t="str">
        <f>IF('Sales Mix'!$B104="","",'Sales Mix'!$B104*'Intermediate Work'!O$37*'Seasonality Impact'!P104)</f>
        <v/>
      </c>
      <c r="P104" s="15" t="str">
        <f>IF('Sales Mix'!$B104="","",'Sales Mix'!$B104*'Intermediate Work'!P$37*'Seasonality Impact'!Q104)</f>
        <v/>
      </c>
      <c r="Q104" s="15" t="str">
        <f>IF('Sales Mix'!$B104="","",'Sales Mix'!$B104*'Intermediate Work'!Q$37*'Seasonality Impact'!R104)</f>
        <v/>
      </c>
      <c r="R104" s="15" t="str">
        <f>IF('Sales Mix'!$B104="","",'Sales Mix'!$B104*'Intermediate Work'!R$37*'Seasonality Impact'!S104)</f>
        <v/>
      </c>
      <c r="S104" s="15" t="str">
        <f>IF('Sales Mix'!$B104="","",'Sales Mix'!$B104*'Intermediate Work'!S$37*'Seasonality Impact'!T104)</f>
        <v/>
      </c>
      <c r="T104" s="15" t="str">
        <f>IF('Sales Mix'!$B104="","",'Sales Mix'!$B104*'Intermediate Work'!T$37*'Seasonality Impact'!U104)</f>
        <v/>
      </c>
      <c r="U104" s="15" t="str">
        <f>IF('Sales Mix'!$B104="","",'Sales Mix'!$B104*'Intermediate Work'!U$37*'Seasonality Impact'!V104)</f>
        <v/>
      </c>
      <c r="V104" s="15" t="str">
        <f>IF('Sales Mix'!$B104="","",'Sales Mix'!$B104*'Intermediate Work'!V$37*'Seasonality Impact'!W104)</f>
        <v/>
      </c>
      <c r="W104" s="15" t="str">
        <f>IF('Sales Mix'!$B104="","",'Sales Mix'!$B104*'Intermediate Work'!W$37*'Seasonality Impact'!X104)</f>
        <v/>
      </c>
      <c r="X104" s="15" t="str">
        <f>IF('Sales Mix'!$B104="","",'Sales Mix'!$B104*'Intermediate Work'!X$37*'Seasonality Impact'!Y104)</f>
        <v/>
      </c>
      <c r="Y104" s="15" t="str">
        <f>IF('Sales Mix'!$B104="","",'Sales Mix'!$B104*'Intermediate Work'!Y$37*'Seasonality Impact'!Z104)</f>
        <v/>
      </c>
      <c r="Z104" s="15" t="str">
        <f>IF('Sales Mix'!$B104="","",'Sales Mix'!$B104*'Intermediate Work'!Z$37*'Seasonality Impact'!AA104)</f>
        <v/>
      </c>
      <c r="AA104" s="15" t="str">
        <f>IF('Sales Mix'!$B104="","",'Sales Mix'!$B104*'Intermediate Work'!AA$37*'Seasonality Impact'!AB104)</f>
        <v/>
      </c>
      <c r="AB104" s="15" t="str">
        <f>IF('Sales Mix'!$B104="","",'Sales Mix'!$B104*'Intermediate Work'!AB$37*'Seasonality Impact'!AC104)</f>
        <v/>
      </c>
      <c r="AC104" s="15" t="str">
        <f>IF('Sales Mix'!$B104="","",'Sales Mix'!$B104*'Intermediate Work'!AC$37*'Seasonality Impact'!AD104)</f>
        <v/>
      </c>
      <c r="AD104" s="15" t="str">
        <f>IF('Sales Mix'!$B104="","",'Sales Mix'!$B104*'Intermediate Work'!AD$37*'Seasonality Impact'!AE104)</f>
        <v/>
      </c>
      <c r="AE104" s="15" t="str">
        <f>IF('Sales Mix'!$B104="","",'Sales Mix'!$B104*'Intermediate Work'!AE$37*'Seasonality Impact'!AF104)</f>
        <v/>
      </c>
      <c r="AF104" s="15" t="str">
        <f>IF('Sales Mix'!$B104="","",'Sales Mix'!$B104*'Intermediate Work'!AF$37*'Seasonality Impact'!AG104)</f>
        <v/>
      </c>
      <c r="AG104" s="15" t="str">
        <f>IF('Sales Mix'!$B104="","",'Sales Mix'!$B104*'Intermediate Work'!AG$37*'Seasonality Impact'!AH104)</f>
        <v/>
      </c>
      <c r="AH104" s="15" t="str">
        <f>IF('Sales Mix'!$B104="","",'Sales Mix'!$B104*'Intermediate Work'!AH$37*'Seasonality Impact'!AI104)</f>
        <v/>
      </c>
      <c r="AI104" s="15" t="str">
        <f>IF('Sales Mix'!$B104="","",'Sales Mix'!$B104*'Intermediate Work'!AI$37*'Seasonality Impact'!AJ104)</f>
        <v/>
      </c>
      <c r="AJ104" s="15" t="str">
        <f>IF('Sales Mix'!$B104="","",'Sales Mix'!$B104*'Intermediate Work'!AJ$37*'Seasonality Impact'!AK104)</f>
        <v/>
      </c>
      <c r="AK104" s="15" t="str">
        <f>IF('Sales Mix'!$B104="","",'Sales Mix'!$B104*'Intermediate Work'!AK$37*'Seasonality Impact'!AL104)</f>
        <v/>
      </c>
    </row>
    <row r="105" spans="1:37" x14ac:dyDescent="0.25">
      <c r="A105" t="str">
        <f>IF('Sales Mix'!A105="","",'Sales Mix'!A105)</f>
        <v/>
      </c>
      <c r="B105" s="15" t="str">
        <f>IF('Sales Mix'!$B105="","",'Sales Mix'!$B105*'Intermediate Work'!B$37*'Seasonality Impact'!C105)</f>
        <v/>
      </c>
      <c r="C105" s="15" t="str">
        <f>IF('Sales Mix'!$B105="","",'Sales Mix'!$B105*'Intermediate Work'!C$37*'Seasonality Impact'!D105)</f>
        <v/>
      </c>
      <c r="D105" s="15" t="str">
        <f>IF('Sales Mix'!$B105="","",'Sales Mix'!$B105*'Intermediate Work'!D$37*'Seasonality Impact'!E105)</f>
        <v/>
      </c>
      <c r="E105" s="15" t="str">
        <f>IF('Sales Mix'!$B105="","",'Sales Mix'!$B105*'Intermediate Work'!E$37*'Seasonality Impact'!F105)</f>
        <v/>
      </c>
      <c r="F105" s="15" t="str">
        <f>IF('Sales Mix'!$B105="","",'Sales Mix'!$B105*'Intermediate Work'!F$37*'Seasonality Impact'!G105)</f>
        <v/>
      </c>
      <c r="G105" s="15" t="str">
        <f>IF('Sales Mix'!$B105="","",'Sales Mix'!$B105*'Intermediate Work'!G$37*'Seasonality Impact'!H105)</f>
        <v/>
      </c>
      <c r="H105" s="15" t="str">
        <f>IF('Sales Mix'!$B105="","",'Sales Mix'!$B105*'Intermediate Work'!H$37*'Seasonality Impact'!I105)</f>
        <v/>
      </c>
      <c r="I105" s="15" t="str">
        <f>IF('Sales Mix'!$B105="","",'Sales Mix'!$B105*'Intermediate Work'!I$37*'Seasonality Impact'!J105)</f>
        <v/>
      </c>
      <c r="J105" s="15" t="str">
        <f>IF('Sales Mix'!$B105="","",'Sales Mix'!$B105*'Intermediate Work'!J$37*'Seasonality Impact'!K105)</f>
        <v/>
      </c>
      <c r="K105" s="15" t="str">
        <f>IF('Sales Mix'!$B105="","",'Sales Mix'!$B105*'Intermediate Work'!K$37*'Seasonality Impact'!L105)</f>
        <v/>
      </c>
      <c r="L105" s="15" t="str">
        <f>IF('Sales Mix'!$B105="","",'Sales Mix'!$B105*'Intermediate Work'!L$37*'Seasonality Impact'!M105)</f>
        <v/>
      </c>
      <c r="M105" s="15" t="str">
        <f>IF('Sales Mix'!$B105="","",'Sales Mix'!$B105*'Intermediate Work'!M$37*'Seasonality Impact'!N105)</f>
        <v/>
      </c>
      <c r="N105" s="15" t="str">
        <f>IF('Sales Mix'!$B105="","",'Sales Mix'!$B105*'Intermediate Work'!N$37*'Seasonality Impact'!O105)</f>
        <v/>
      </c>
      <c r="O105" s="15" t="str">
        <f>IF('Sales Mix'!$B105="","",'Sales Mix'!$B105*'Intermediate Work'!O$37*'Seasonality Impact'!P105)</f>
        <v/>
      </c>
      <c r="P105" s="15" t="str">
        <f>IF('Sales Mix'!$B105="","",'Sales Mix'!$B105*'Intermediate Work'!P$37*'Seasonality Impact'!Q105)</f>
        <v/>
      </c>
      <c r="Q105" s="15" t="str">
        <f>IF('Sales Mix'!$B105="","",'Sales Mix'!$B105*'Intermediate Work'!Q$37*'Seasonality Impact'!R105)</f>
        <v/>
      </c>
      <c r="R105" s="15" t="str">
        <f>IF('Sales Mix'!$B105="","",'Sales Mix'!$B105*'Intermediate Work'!R$37*'Seasonality Impact'!S105)</f>
        <v/>
      </c>
      <c r="S105" s="15" t="str">
        <f>IF('Sales Mix'!$B105="","",'Sales Mix'!$B105*'Intermediate Work'!S$37*'Seasonality Impact'!T105)</f>
        <v/>
      </c>
      <c r="T105" s="15" t="str">
        <f>IF('Sales Mix'!$B105="","",'Sales Mix'!$B105*'Intermediate Work'!T$37*'Seasonality Impact'!U105)</f>
        <v/>
      </c>
      <c r="U105" s="15" t="str">
        <f>IF('Sales Mix'!$B105="","",'Sales Mix'!$B105*'Intermediate Work'!U$37*'Seasonality Impact'!V105)</f>
        <v/>
      </c>
      <c r="V105" s="15" t="str">
        <f>IF('Sales Mix'!$B105="","",'Sales Mix'!$B105*'Intermediate Work'!V$37*'Seasonality Impact'!W105)</f>
        <v/>
      </c>
      <c r="W105" s="15" t="str">
        <f>IF('Sales Mix'!$B105="","",'Sales Mix'!$B105*'Intermediate Work'!W$37*'Seasonality Impact'!X105)</f>
        <v/>
      </c>
      <c r="X105" s="15" t="str">
        <f>IF('Sales Mix'!$B105="","",'Sales Mix'!$B105*'Intermediate Work'!X$37*'Seasonality Impact'!Y105)</f>
        <v/>
      </c>
      <c r="Y105" s="15" t="str">
        <f>IF('Sales Mix'!$B105="","",'Sales Mix'!$B105*'Intermediate Work'!Y$37*'Seasonality Impact'!Z105)</f>
        <v/>
      </c>
      <c r="Z105" s="15" t="str">
        <f>IF('Sales Mix'!$B105="","",'Sales Mix'!$B105*'Intermediate Work'!Z$37*'Seasonality Impact'!AA105)</f>
        <v/>
      </c>
      <c r="AA105" s="15" t="str">
        <f>IF('Sales Mix'!$B105="","",'Sales Mix'!$B105*'Intermediate Work'!AA$37*'Seasonality Impact'!AB105)</f>
        <v/>
      </c>
      <c r="AB105" s="15" t="str">
        <f>IF('Sales Mix'!$B105="","",'Sales Mix'!$B105*'Intermediate Work'!AB$37*'Seasonality Impact'!AC105)</f>
        <v/>
      </c>
      <c r="AC105" s="15" t="str">
        <f>IF('Sales Mix'!$B105="","",'Sales Mix'!$B105*'Intermediate Work'!AC$37*'Seasonality Impact'!AD105)</f>
        <v/>
      </c>
      <c r="AD105" s="15" t="str">
        <f>IF('Sales Mix'!$B105="","",'Sales Mix'!$B105*'Intermediate Work'!AD$37*'Seasonality Impact'!AE105)</f>
        <v/>
      </c>
      <c r="AE105" s="15" t="str">
        <f>IF('Sales Mix'!$B105="","",'Sales Mix'!$B105*'Intermediate Work'!AE$37*'Seasonality Impact'!AF105)</f>
        <v/>
      </c>
      <c r="AF105" s="15" t="str">
        <f>IF('Sales Mix'!$B105="","",'Sales Mix'!$B105*'Intermediate Work'!AF$37*'Seasonality Impact'!AG105)</f>
        <v/>
      </c>
      <c r="AG105" s="15" t="str">
        <f>IF('Sales Mix'!$B105="","",'Sales Mix'!$B105*'Intermediate Work'!AG$37*'Seasonality Impact'!AH105)</f>
        <v/>
      </c>
      <c r="AH105" s="15" t="str">
        <f>IF('Sales Mix'!$B105="","",'Sales Mix'!$B105*'Intermediate Work'!AH$37*'Seasonality Impact'!AI105)</f>
        <v/>
      </c>
      <c r="AI105" s="15" t="str">
        <f>IF('Sales Mix'!$B105="","",'Sales Mix'!$B105*'Intermediate Work'!AI$37*'Seasonality Impact'!AJ105)</f>
        <v/>
      </c>
      <c r="AJ105" s="15" t="str">
        <f>IF('Sales Mix'!$B105="","",'Sales Mix'!$B105*'Intermediate Work'!AJ$37*'Seasonality Impact'!AK105)</f>
        <v/>
      </c>
      <c r="AK105" s="15" t="str">
        <f>IF('Sales Mix'!$B105="","",'Sales Mix'!$B105*'Intermediate Work'!AK$37*'Seasonality Impact'!AL105)</f>
        <v/>
      </c>
    </row>
    <row r="106" spans="1:37" x14ac:dyDescent="0.25">
      <c r="A106" t="str">
        <f>IF('Sales Mix'!A106="","",'Sales Mix'!A106)</f>
        <v/>
      </c>
      <c r="B106" s="15" t="str">
        <f>IF('Sales Mix'!$B106="","",'Sales Mix'!$B106*'Intermediate Work'!B$37*'Seasonality Impact'!C106)</f>
        <v/>
      </c>
      <c r="C106" s="15" t="str">
        <f>IF('Sales Mix'!$B106="","",'Sales Mix'!$B106*'Intermediate Work'!C$37*'Seasonality Impact'!D106)</f>
        <v/>
      </c>
      <c r="D106" s="15" t="str">
        <f>IF('Sales Mix'!$B106="","",'Sales Mix'!$B106*'Intermediate Work'!D$37*'Seasonality Impact'!E106)</f>
        <v/>
      </c>
      <c r="E106" s="15" t="str">
        <f>IF('Sales Mix'!$B106="","",'Sales Mix'!$B106*'Intermediate Work'!E$37*'Seasonality Impact'!F106)</f>
        <v/>
      </c>
      <c r="F106" s="15" t="str">
        <f>IF('Sales Mix'!$B106="","",'Sales Mix'!$B106*'Intermediate Work'!F$37*'Seasonality Impact'!G106)</f>
        <v/>
      </c>
      <c r="G106" s="15" t="str">
        <f>IF('Sales Mix'!$B106="","",'Sales Mix'!$B106*'Intermediate Work'!G$37*'Seasonality Impact'!H106)</f>
        <v/>
      </c>
      <c r="H106" s="15" t="str">
        <f>IF('Sales Mix'!$B106="","",'Sales Mix'!$B106*'Intermediate Work'!H$37*'Seasonality Impact'!I106)</f>
        <v/>
      </c>
      <c r="I106" s="15" t="str">
        <f>IF('Sales Mix'!$B106="","",'Sales Mix'!$B106*'Intermediate Work'!I$37*'Seasonality Impact'!J106)</f>
        <v/>
      </c>
      <c r="J106" s="15" t="str">
        <f>IF('Sales Mix'!$B106="","",'Sales Mix'!$B106*'Intermediate Work'!J$37*'Seasonality Impact'!K106)</f>
        <v/>
      </c>
      <c r="K106" s="15" t="str">
        <f>IF('Sales Mix'!$B106="","",'Sales Mix'!$B106*'Intermediate Work'!K$37*'Seasonality Impact'!L106)</f>
        <v/>
      </c>
      <c r="L106" s="15" t="str">
        <f>IF('Sales Mix'!$B106="","",'Sales Mix'!$B106*'Intermediate Work'!L$37*'Seasonality Impact'!M106)</f>
        <v/>
      </c>
      <c r="M106" s="15" t="str">
        <f>IF('Sales Mix'!$B106="","",'Sales Mix'!$B106*'Intermediate Work'!M$37*'Seasonality Impact'!N106)</f>
        <v/>
      </c>
      <c r="N106" s="15" t="str">
        <f>IF('Sales Mix'!$B106="","",'Sales Mix'!$B106*'Intermediate Work'!N$37*'Seasonality Impact'!O106)</f>
        <v/>
      </c>
      <c r="O106" s="15" t="str">
        <f>IF('Sales Mix'!$B106="","",'Sales Mix'!$B106*'Intermediate Work'!O$37*'Seasonality Impact'!P106)</f>
        <v/>
      </c>
      <c r="P106" s="15" t="str">
        <f>IF('Sales Mix'!$B106="","",'Sales Mix'!$B106*'Intermediate Work'!P$37*'Seasonality Impact'!Q106)</f>
        <v/>
      </c>
      <c r="Q106" s="15" t="str">
        <f>IF('Sales Mix'!$B106="","",'Sales Mix'!$B106*'Intermediate Work'!Q$37*'Seasonality Impact'!R106)</f>
        <v/>
      </c>
      <c r="R106" s="15" t="str">
        <f>IF('Sales Mix'!$B106="","",'Sales Mix'!$B106*'Intermediate Work'!R$37*'Seasonality Impact'!S106)</f>
        <v/>
      </c>
      <c r="S106" s="15" t="str">
        <f>IF('Sales Mix'!$B106="","",'Sales Mix'!$B106*'Intermediate Work'!S$37*'Seasonality Impact'!T106)</f>
        <v/>
      </c>
      <c r="T106" s="15" t="str">
        <f>IF('Sales Mix'!$B106="","",'Sales Mix'!$B106*'Intermediate Work'!T$37*'Seasonality Impact'!U106)</f>
        <v/>
      </c>
      <c r="U106" s="15" t="str">
        <f>IF('Sales Mix'!$B106="","",'Sales Mix'!$B106*'Intermediate Work'!U$37*'Seasonality Impact'!V106)</f>
        <v/>
      </c>
      <c r="V106" s="15" t="str">
        <f>IF('Sales Mix'!$B106="","",'Sales Mix'!$B106*'Intermediate Work'!V$37*'Seasonality Impact'!W106)</f>
        <v/>
      </c>
      <c r="W106" s="15" t="str">
        <f>IF('Sales Mix'!$B106="","",'Sales Mix'!$B106*'Intermediate Work'!W$37*'Seasonality Impact'!X106)</f>
        <v/>
      </c>
      <c r="X106" s="15" t="str">
        <f>IF('Sales Mix'!$B106="","",'Sales Mix'!$B106*'Intermediate Work'!X$37*'Seasonality Impact'!Y106)</f>
        <v/>
      </c>
      <c r="Y106" s="15" t="str">
        <f>IF('Sales Mix'!$B106="","",'Sales Mix'!$B106*'Intermediate Work'!Y$37*'Seasonality Impact'!Z106)</f>
        <v/>
      </c>
      <c r="Z106" s="15" t="str">
        <f>IF('Sales Mix'!$B106="","",'Sales Mix'!$B106*'Intermediate Work'!Z$37*'Seasonality Impact'!AA106)</f>
        <v/>
      </c>
      <c r="AA106" s="15" t="str">
        <f>IF('Sales Mix'!$B106="","",'Sales Mix'!$B106*'Intermediate Work'!AA$37*'Seasonality Impact'!AB106)</f>
        <v/>
      </c>
      <c r="AB106" s="15" t="str">
        <f>IF('Sales Mix'!$B106="","",'Sales Mix'!$B106*'Intermediate Work'!AB$37*'Seasonality Impact'!AC106)</f>
        <v/>
      </c>
      <c r="AC106" s="15" t="str">
        <f>IF('Sales Mix'!$B106="","",'Sales Mix'!$B106*'Intermediate Work'!AC$37*'Seasonality Impact'!AD106)</f>
        <v/>
      </c>
      <c r="AD106" s="15" t="str">
        <f>IF('Sales Mix'!$B106="","",'Sales Mix'!$B106*'Intermediate Work'!AD$37*'Seasonality Impact'!AE106)</f>
        <v/>
      </c>
      <c r="AE106" s="15" t="str">
        <f>IF('Sales Mix'!$B106="","",'Sales Mix'!$B106*'Intermediate Work'!AE$37*'Seasonality Impact'!AF106)</f>
        <v/>
      </c>
      <c r="AF106" s="15" t="str">
        <f>IF('Sales Mix'!$B106="","",'Sales Mix'!$B106*'Intermediate Work'!AF$37*'Seasonality Impact'!AG106)</f>
        <v/>
      </c>
      <c r="AG106" s="15" t="str">
        <f>IF('Sales Mix'!$B106="","",'Sales Mix'!$B106*'Intermediate Work'!AG$37*'Seasonality Impact'!AH106)</f>
        <v/>
      </c>
      <c r="AH106" s="15" t="str">
        <f>IF('Sales Mix'!$B106="","",'Sales Mix'!$B106*'Intermediate Work'!AH$37*'Seasonality Impact'!AI106)</f>
        <v/>
      </c>
      <c r="AI106" s="15" t="str">
        <f>IF('Sales Mix'!$B106="","",'Sales Mix'!$B106*'Intermediate Work'!AI$37*'Seasonality Impact'!AJ106)</f>
        <v/>
      </c>
      <c r="AJ106" s="15" t="str">
        <f>IF('Sales Mix'!$B106="","",'Sales Mix'!$B106*'Intermediate Work'!AJ$37*'Seasonality Impact'!AK106)</f>
        <v/>
      </c>
      <c r="AK106" s="15" t="str">
        <f>IF('Sales Mix'!$B106="","",'Sales Mix'!$B106*'Intermediate Work'!AK$37*'Seasonality Impact'!AL106)</f>
        <v/>
      </c>
    </row>
    <row r="107" spans="1:37" x14ac:dyDescent="0.25">
      <c r="A107" t="str">
        <f>IF('Sales Mix'!A107="","",'Sales Mix'!A107)</f>
        <v/>
      </c>
      <c r="B107" s="15" t="str">
        <f>IF('Sales Mix'!$B107="","",'Sales Mix'!$B107*'Intermediate Work'!B$37*'Seasonality Impact'!C107)</f>
        <v/>
      </c>
      <c r="C107" s="15" t="str">
        <f>IF('Sales Mix'!$B107="","",'Sales Mix'!$B107*'Intermediate Work'!C$37*'Seasonality Impact'!D107)</f>
        <v/>
      </c>
      <c r="D107" s="15" t="str">
        <f>IF('Sales Mix'!$B107="","",'Sales Mix'!$B107*'Intermediate Work'!D$37*'Seasonality Impact'!E107)</f>
        <v/>
      </c>
      <c r="E107" s="15" t="str">
        <f>IF('Sales Mix'!$B107="","",'Sales Mix'!$B107*'Intermediate Work'!E$37*'Seasonality Impact'!F107)</f>
        <v/>
      </c>
      <c r="F107" s="15" t="str">
        <f>IF('Sales Mix'!$B107="","",'Sales Mix'!$B107*'Intermediate Work'!F$37*'Seasonality Impact'!G107)</f>
        <v/>
      </c>
      <c r="G107" s="15" t="str">
        <f>IF('Sales Mix'!$B107="","",'Sales Mix'!$B107*'Intermediate Work'!G$37*'Seasonality Impact'!H107)</f>
        <v/>
      </c>
      <c r="H107" s="15" t="str">
        <f>IF('Sales Mix'!$B107="","",'Sales Mix'!$B107*'Intermediate Work'!H$37*'Seasonality Impact'!I107)</f>
        <v/>
      </c>
      <c r="I107" s="15" t="str">
        <f>IF('Sales Mix'!$B107="","",'Sales Mix'!$B107*'Intermediate Work'!I$37*'Seasonality Impact'!J107)</f>
        <v/>
      </c>
      <c r="J107" s="15" t="str">
        <f>IF('Sales Mix'!$B107="","",'Sales Mix'!$B107*'Intermediate Work'!J$37*'Seasonality Impact'!K107)</f>
        <v/>
      </c>
      <c r="K107" s="15" t="str">
        <f>IF('Sales Mix'!$B107="","",'Sales Mix'!$B107*'Intermediate Work'!K$37*'Seasonality Impact'!L107)</f>
        <v/>
      </c>
      <c r="L107" s="15" t="str">
        <f>IF('Sales Mix'!$B107="","",'Sales Mix'!$B107*'Intermediate Work'!L$37*'Seasonality Impact'!M107)</f>
        <v/>
      </c>
      <c r="M107" s="15" t="str">
        <f>IF('Sales Mix'!$B107="","",'Sales Mix'!$B107*'Intermediate Work'!M$37*'Seasonality Impact'!N107)</f>
        <v/>
      </c>
      <c r="N107" s="15" t="str">
        <f>IF('Sales Mix'!$B107="","",'Sales Mix'!$B107*'Intermediate Work'!N$37*'Seasonality Impact'!O107)</f>
        <v/>
      </c>
      <c r="O107" s="15" t="str">
        <f>IF('Sales Mix'!$B107="","",'Sales Mix'!$B107*'Intermediate Work'!O$37*'Seasonality Impact'!P107)</f>
        <v/>
      </c>
      <c r="P107" s="15" t="str">
        <f>IF('Sales Mix'!$B107="","",'Sales Mix'!$B107*'Intermediate Work'!P$37*'Seasonality Impact'!Q107)</f>
        <v/>
      </c>
      <c r="Q107" s="15" t="str">
        <f>IF('Sales Mix'!$B107="","",'Sales Mix'!$B107*'Intermediate Work'!Q$37*'Seasonality Impact'!R107)</f>
        <v/>
      </c>
      <c r="R107" s="15" t="str">
        <f>IF('Sales Mix'!$B107="","",'Sales Mix'!$B107*'Intermediate Work'!R$37*'Seasonality Impact'!S107)</f>
        <v/>
      </c>
      <c r="S107" s="15" t="str">
        <f>IF('Sales Mix'!$B107="","",'Sales Mix'!$B107*'Intermediate Work'!S$37*'Seasonality Impact'!T107)</f>
        <v/>
      </c>
      <c r="T107" s="15" t="str">
        <f>IF('Sales Mix'!$B107="","",'Sales Mix'!$B107*'Intermediate Work'!T$37*'Seasonality Impact'!U107)</f>
        <v/>
      </c>
      <c r="U107" s="15" t="str">
        <f>IF('Sales Mix'!$B107="","",'Sales Mix'!$B107*'Intermediate Work'!U$37*'Seasonality Impact'!V107)</f>
        <v/>
      </c>
      <c r="V107" s="15" t="str">
        <f>IF('Sales Mix'!$B107="","",'Sales Mix'!$B107*'Intermediate Work'!V$37*'Seasonality Impact'!W107)</f>
        <v/>
      </c>
      <c r="W107" s="15" t="str">
        <f>IF('Sales Mix'!$B107="","",'Sales Mix'!$B107*'Intermediate Work'!W$37*'Seasonality Impact'!X107)</f>
        <v/>
      </c>
      <c r="X107" s="15" t="str">
        <f>IF('Sales Mix'!$B107="","",'Sales Mix'!$B107*'Intermediate Work'!X$37*'Seasonality Impact'!Y107)</f>
        <v/>
      </c>
      <c r="Y107" s="15" t="str">
        <f>IF('Sales Mix'!$B107="","",'Sales Mix'!$B107*'Intermediate Work'!Y$37*'Seasonality Impact'!Z107)</f>
        <v/>
      </c>
      <c r="Z107" s="15" t="str">
        <f>IF('Sales Mix'!$B107="","",'Sales Mix'!$B107*'Intermediate Work'!Z$37*'Seasonality Impact'!AA107)</f>
        <v/>
      </c>
      <c r="AA107" s="15" t="str">
        <f>IF('Sales Mix'!$B107="","",'Sales Mix'!$B107*'Intermediate Work'!AA$37*'Seasonality Impact'!AB107)</f>
        <v/>
      </c>
      <c r="AB107" s="15" t="str">
        <f>IF('Sales Mix'!$B107="","",'Sales Mix'!$B107*'Intermediate Work'!AB$37*'Seasonality Impact'!AC107)</f>
        <v/>
      </c>
      <c r="AC107" s="15" t="str">
        <f>IF('Sales Mix'!$B107="","",'Sales Mix'!$B107*'Intermediate Work'!AC$37*'Seasonality Impact'!AD107)</f>
        <v/>
      </c>
      <c r="AD107" s="15" t="str">
        <f>IF('Sales Mix'!$B107="","",'Sales Mix'!$B107*'Intermediate Work'!AD$37*'Seasonality Impact'!AE107)</f>
        <v/>
      </c>
      <c r="AE107" s="15" t="str">
        <f>IF('Sales Mix'!$B107="","",'Sales Mix'!$B107*'Intermediate Work'!AE$37*'Seasonality Impact'!AF107)</f>
        <v/>
      </c>
      <c r="AF107" s="15" t="str">
        <f>IF('Sales Mix'!$B107="","",'Sales Mix'!$B107*'Intermediate Work'!AF$37*'Seasonality Impact'!AG107)</f>
        <v/>
      </c>
      <c r="AG107" s="15" t="str">
        <f>IF('Sales Mix'!$B107="","",'Sales Mix'!$B107*'Intermediate Work'!AG$37*'Seasonality Impact'!AH107)</f>
        <v/>
      </c>
      <c r="AH107" s="15" t="str">
        <f>IF('Sales Mix'!$B107="","",'Sales Mix'!$B107*'Intermediate Work'!AH$37*'Seasonality Impact'!AI107)</f>
        <v/>
      </c>
      <c r="AI107" s="15" t="str">
        <f>IF('Sales Mix'!$B107="","",'Sales Mix'!$B107*'Intermediate Work'!AI$37*'Seasonality Impact'!AJ107)</f>
        <v/>
      </c>
      <c r="AJ107" s="15" t="str">
        <f>IF('Sales Mix'!$B107="","",'Sales Mix'!$B107*'Intermediate Work'!AJ$37*'Seasonality Impact'!AK107)</f>
        <v/>
      </c>
      <c r="AK107" s="15" t="str">
        <f>IF('Sales Mix'!$B107="","",'Sales Mix'!$B107*'Intermediate Work'!AK$37*'Seasonality Impact'!AL107)</f>
        <v/>
      </c>
    </row>
    <row r="108" spans="1:37" x14ac:dyDescent="0.25">
      <c r="A108" t="str">
        <f>IF('Sales Mix'!A108="","",'Sales Mix'!A108)</f>
        <v/>
      </c>
      <c r="B108" s="15" t="str">
        <f>IF('Sales Mix'!$B108="","",'Sales Mix'!$B108*'Intermediate Work'!B$37*'Seasonality Impact'!C108)</f>
        <v/>
      </c>
      <c r="C108" s="15" t="str">
        <f>IF('Sales Mix'!$B108="","",'Sales Mix'!$B108*'Intermediate Work'!C$37*'Seasonality Impact'!D108)</f>
        <v/>
      </c>
      <c r="D108" s="15" t="str">
        <f>IF('Sales Mix'!$B108="","",'Sales Mix'!$B108*'Intermediate Work'!D$37*'Seasonality Impact'!E108)</f>
        <v/>
      </c>
      <c r="E108" s="15" t="str">
        <f>IF('Sales Mix'!$B108="","",'Sales Mix'!$B108*'Intermediate Work'!E$37*'Seasonality Impact'!F108)</f>
        <v/>
      </c>
      <c r="F108" s="15" t="str">
        <f>IF('Sales Mix'!$B108="","",'Sales Mix'!$B108*'Intermediate Work'!F$37*'Seasonality Impact'!G108)</f>
        <v/>
      </c>
      <c r="G108" s="15" t="str">
        <f>IF('Sales Mix'!$B108="","",'Sales Mix'!$B108*'Intermediate Work'!G$37*'Seasonality Impact'!H108)</f>
        <v/>
      </c>
      <c r="H108" s="15" t="str">
        <f>IF('Sales Mix'!$B108="","",'Sales Mix'!$B108*'Intermediate Work'!H$37*'Seasonality Impact'!I108)</f>
        <v/>
      </c>
      <c r="I108" s="15" t="str">
        <f>IF('Sales Mix'!$B108="","",'Sales Mix'!$B108*'Intermediate Work'!I$37*'Seasonality Impact'!J108)</f>
        <v/>
      </c>
      <c r="J108" s="15" t="str">
        <f>IF('Sales Mix'!$B108="","",'Sales Mix'!$B108*'Intermediate Work'!J$37*'Seasonality Impact'!K108)</f>
        <v/>
      </c>
      <c r="K108" s="15" t="str">
        <f>IF('Sales Mix'!$B108="","",'Sales Mix'!$B108*'Intermediate Work'!K$37*'Seasonality Impact'!L108)</f>
        <v/>
      </c>
      <c r="L108" s="15" t="str">
        <f>IF('Sales Mix'!$B108="","",'Sales Mix'!$B108*'Intermediate Work'!L$37*'Seasonality Impact'!M108)</f>
        <v/>
      </c>
      <c r="M108" s="15" t="str">
        <f>IF('Sales Mix'!$B108="","",'Sales Mix'!$B108*'Intermediate Work'!M$37*'Seasonality Impact'!N108)</f>
        <v/>
      </c>
      <c r="N108" s="15" t="str">
        <f>IF('Sales Mix'!$B108="","",'Sales Mix'!$B108*'Intermediate Work'!N$37*'Seasonality Impact'!O108)</f>
        <v/>
      </c>
      <c r="O108" s="15" t="str">
        <f>IF('Sales Mix'!$B108="","",'Sales Mix'!$B108*'Intermediate Work'!O$37*'Seasonality Impact'!P108)</f>
        <v/>
      </c>
      <c r="P108" s="15" t="str">
        <f>IF('Sales Mix'!$B108="","",'Sales Mix'!$B108*'Intermediate Work'!P$37*'Seasonality Impact'!Q108)</f>
        <v/>
      </c>
      <c r="Q108" s="15" t="str">
        <f>IF('Sales Mix'!$B108="","",'Sales Mix'!$B108*'Intermediate Work'!Q$37*'Seasonality Impact'!R108)</f>
        <v/>
      </c>
      <c r="R108" s="15" t="str">
        <f>IF('Sales Mix'!$B108="","",'Sales Mix'!$B108*'Intermediate Work'!R$37*'Seasonality Impact'!S108)</f>
        <v/>
      </c>
      <c r="S108" s="15" t="str">
        <f>IF('Sales Mix'!$B108="","",'Sales Mix'!$B108*'Intermediate Work'!S$37*'Seasonality Impact'!T108)</f>
        <v/>
      </c>
      <c r="T108" s="15" t="str">
        <f>IF('Sales Mix'!$B108="","",'Sales Mix'!$B108*'Intermediate Work'!T$37*'Seasonality Impact'!U108)</f>
        <v/>
      </c>
      <c r="U108" s="15" t="str">
        <f>IF('Sales Mix'!$B108="","",'Sales Mix'!$B108*'Intermediate Work'!U$37*'Seasonality Impact'!V108)</f>
        <v/>
      </c>
      <c r="V108" s="15" t="str">
        <f>IF('Sales Mix'!$B108="","",'Sales Mix'!$B108*'Intermediate Work'!V$37*'Seasonality Impact'!W108)</f>
        <v/>
      </c>
      <c r="W108" s="15" t="str">
        <f>IF('Sales Mix'!$B108="","",'Sales Mix'!$B108*'Intermediate Work'!W$37*'Seasonality Impact'!X108)</f>
        <v/>
      </c>
      <c r="X108" s="15" t="str">
        <f>IF('Sales Mix'!$B108="","",'Sales Mix'!$B108*'Intermediate Work'!X$37*'Seasonality Impact'!Y108)</f>
        <v/>
      </c>
      <c r="Y108" s="15" t="str">
        <f>IF('Sales Mix'!$B108="","",'Sales Mix'!$B108*'Intermediate Work'!Y$37*'Seasonality Impact'!Z108)</f>
        <v/>
      </c>
      <c r="Z108" s="15" t="str">
        <f>IF('Sales Mix'!$B108="","",'Sales Mix'!$B108*'Intermediate Work'!Z$37*'Seasonality Impact'!AA108)</f>
        <v/>
      </c>
      <c r="AA108" s="15" t="str">
        <f>IF('Sales Mix'!$B108="","",'Sales Mix'!$B108*'Intermediate Work'!AA$37*'Seasonality Impact'!AB108)</f>
        <v/>
      </c>
      <c r="AB108" s="15" t="str">
        <f>IF('Sales Mix'!$B108="","",'Sales Mix'!$B108*'Intermediate Work'!AB$37*'Seasonality Impact'!AC108)</f>
        <v/>
      </c>
      <c r="AC108" s="15" t="str">
        <f>IF('Sales Mix'!$B108="","",'Sales Mix'!$B108*'Intermediate Work'!AC$37*'Seasonality Impact'!AD108)</f>
        <v/>
      </c>
      <c r="AD108" s="15" t="str">
        <f>IF('Sales Mix'!$B108="","",'Sales Mix'!$B108*'Intermediate Work'!AD$37*'Seasonality Impact'!AE108)</f>
        <v/>
      </c>
      <c r="AE108" s="15" t="str">
        <f>IF('Sales Mix'!$B108="","",'Sales Mix'!$B108*'Intermediate Work'!AE$37*'Seasonality Impact'!AF108)</f>
        <v/>
      </c>
      <c r="AF108" s="15" t="str">
        <f>IF('Sales Mix'!$B108="","",'Sales Mix'!$B108*'Intermediate Work'!AF$37*'Seasonality Impact'!AG108)</f>
        <v/>
      </c>
      <c r="AG108" s="15" t="str">
        <f>IF('Sales Mix'!$B108="","",'Sales Mix'!$B108*'Intermediate Work'!AG$37*'Seasonality Impact'!AH108)</f>
        <v/>
      </c>
      <c r="AH108" s="15" t="str">
        <f>IF('Sales Mix'!$B108="","",'Sales Mix'!$B108*'Intermediate Work'!AH$37*'Seasonality Impact'!AI108)</f>
        <v/>
      </c>
      <c r="AI108" s="15" t="str">
        <f>IF('Sales Mix'!$B108="","",'Sales Mix'!$B108*'Intermediate Work'!AI$37*'Seasonality Impact'!AJ108)</f>
        <v/>
      </c>
      <c r="AJ108" s="15" t="str">
        <f>IF('Sales Mix'!$B108="","",'Sales Mix'!$B108*'Intermediate Work'!AJ$37*'Seasonality Impact'!AK108)</f>
        <v/>
      </c>
      <c r="AK108" s="15" t="str">
        <f>IF('Sales Mix'!$B108="","",'Sales Mix'!$B108*'Intermediate Work'!AK$37*'Seasonality Impact'!AL108)</f>
        <v/>
      </c>
    </row>
    <row r="109" spans="1:37" x14ac:dyDescent="0.25">
      <c r="A109" t="str">
        <f>IF('Sales Mix'!A109="","",'Sales Mix'!A109)</f>
        <v/>
      </c>
      <c r="B109" s="15" t="str">
        <f>IF('Sales Mix'!$B109="","",'Sales Mix'!$B109*'Intermediate Work'!B$37*'Seasonality Impact'!C109)</f>
        <v/>
      </c>
      <c r="C109" s="15" t="str">
        <f>IF('Sales Mix'!$B109="","",'Sales Mix'!$B109*'Intermediate Work'!C$37*'Seasonality Impact'!D109)</f>
        <v/>
      </c>
      <c r="D109" s="15" t="str">
        <f>IF('Sales Mix'!$B109="","",'Sales Mix'!$B109*'Intermediate Work'!D$37*'Seasonality Impact'!E109)</f>
        <v/>
      </c>
      <c r="E109" s="15" t="str">
        <f>IF('Sales Mix'!$B109="","",'Sales Mix'!$B109*'Intermediate Work'!E$37*'Seasonality Impact'!F109)</f>
        <v/>
      </c>
      <c r="F109" s="15" t="str">
        <f>IF('Sales Mix'!$B109="","",'Sales Mix'!$B109*'Intermediate Work'!F$37*'Seasonality Impact'!G109)</f>
        <v/>
      </c>
      <c r="G109" s="15" t="str">
        <f>IF('Sales Mix'!$B109="","",'Sales Mix'!$B109*'Intermediate Work'!G$37*'Seasonality Impact'!H109)</f>
        <v/>
      </c>
      <c r="H109" s="15" t="str">
        <f>IF('Sales Mix'!$B109="","",'Sales Mix'!$B109*'Intermediate Work'!H$37*'Seasonality Impact'!I109)</f>
        <v/>
      </c>
      <c r="I109" s="15" t="str">
        <f>IF('Sales Mix'!$B109="","",'Sales Mix'!$B109*'Intermediate Work'!I$37*'Seasonality Impact'!J109)</f>
        <v/>
      </c>
      <c r="J109" s="15" t="str">
        <f>IF('Sales Mix'!$B109="","",'Sales Mix'!$B109*'Intermediate Work'!J$37*'Seasonality Impact'!K109)</f>
        <v/>
      </c>
      <c r="K109" s="15" t="str">
        <f>IF('Sales Mix'!$B109="","",'Sales Mix'!$B109*'Intermediate Work'!K$37*'Seasonality Impact'!L109)</f>
        <v/>
      </c>
      <c r="L109" s="15" t="str">
        <f>IF('Sales Mix'!$B109="","",'Sales Mix'!$B109*'Intermediate Work'!L$37*'Seasonality Impact'!M109)</f>
        <v/>
      </c>
      <c r="M109" s="15" t="str">
        <f>IF('Sales Mix'!$B109="","",'Sales Mix'!$B109*'Intermediate Work'!M$37*'Seasonality Impact'!N109)</f>
        <v/>
      </c>
      <c r="N109" s="15" t="str">
        <f>IF('Sales Mix'!$B109="","",'Sales Mix'!$B109*'Intermediate Work'!N$37*'Seasonality Impact'!O109)</f>
        <v/>
      </c>
      <c r="O109" s="15" t="str">
        <f>IF('Sales Mix'!$B109="","",'Sales Mix'!$B109*'Intermediate Work'!O$37*'Seasonality Impact'!P109)</f>
        <v/>
      </c>
      <c r="P109" s="15" t="str">
        <f>IF('Sales Mix'!$B109="","",'Sales Mix'!$B109*'Intermediate Work'!P$37*'Seasonality Impact'!Q109)</f>
        <v/>
      </c>
      <c r="Q109" s="15" t="str">
        <f>IF('Sales Mix'!$B109="","",'Sales Mix'!$B109*'Intermediate Work'!Q$37*'Seasonality Impact'!R109)</f>
        <v/>
      </c>
      <c r="R109" s="15" t="str">
        <f>IF('Sales Mix'!$B109="","",'Sales Mix'!$B109*'Intermediate Work'!R$37*'Seasonality Impact'!S109)</f>
        <v/>
      </c>
      <c r="S109" s="15" t="str">
        <f>IF('Sales Mix'!$B109="","",'Sales Mix'!$B109*'Intermediate Work'!S$37*'Seasonality Impact'!T109)</f>
        <v/>
      </c>
      <c r="T109" s="15" t="str">
        <f>IF('Sales Mix'!$B109="","",'Sales Mix'!$B109*'Intermediate Work'!T$37*'Seasonality Impact'!U109)</f>
        <v/>
      </c>
      <c r="U109" s="15" t="str">
        <f>IF('Sales Mix'!$B109="","",'Sales Mix'!$B109*'Intermediate Work'!U$37*'Seasonality Impact'!V109)</f>
        <v/>
      </c>
      <c r="V109" s="15" t="str">
        <f>IF('Sales Mix'!$B109="","",'Sales Mix'!$B109*'Intermediate Work'!V$37*'Seasonality Impact'!W109)</f>
        <v/>
      </c>
      <c r="W109" s="15" t="str">
        <f>IF('Sales Mix'!$B109="","",'Sales Mix'!$B109*'Intermediate Work'!W$37*'Seasonality Impact'!X109)</f>
        <v/>
      </c>
      <c r="X109" s="15" t="str">
        <f>IF('Sales Mix'!$B109="","",'Sales Mix'!$B109*'Intermediate Work'!X$37*'Seasonality Impact'!Y109)</f>
        <v/>
      </c>
      <c r="Y109" s="15" t="str">
        <f>IF('Sales Mix'!$B109="","",'Sales Mix'!$B109*'Intermediate Work'!Y$37*'Seasonality Impact'!Z109)</f>
        <v/>
      </c>
      <c r="Z109" s="15" t="str">
        <f>IF('Sales Mix'!$B109="","",'Sales Mix'!$B109*'Intermediate Work'!Z$37*'Seasonality Impact'!AA109)</f>
        <v/>
      </c>
      <c r="AA109" s="15" t="str">
        <f>IF('Sales Mix'!$B109="","",'Sales Mix'!$B109*'Intermediate Work'!AA$37*'Seasonality Impact'!AB109)</f>
        <v/>
      </c>
      <c r="AB109" s="15" t="str">
        <f>IF('Sales Mix'!$B109="","",'Sales Mix'!$B109*'Intermediate Work'!AB$37*'Seasonality Impact'!AC109)</f>
        <v/>
      </c>
      <c r="AC109" s="15" t="str">
        <f>IF('Sales Mix'!$B109="","",'Sales Mix'!$B109*'Intermediate Work'!AC$37*'Seasonality Impact'!AD109)</f>
        <v/>
      </c>
      <c r="AD109" s="15" t="str">
        <f>IF('Sales Mix'!$B109="","",'Sales Mix'!$B109*'Intermediate Work'!AD$37*'Seasonality Impact'!AE109)</f>
        <v/>
      </c>
      <c r="AE109" s="15" t="str">
        <f>IF('Sales Mix'!$B109="","",'Sales Mix'!$B109*'Intermediate Work'!AE$37*'Seasonality Impact'!AF109)</f>
        <v/>
      </c>
      <c r="AF109" s="15" t="str">
        <f>IF('Sales Mix'!$B109="","",'Sales Mix'!$B109*'Intermediate Work'!AF$37*'Seasonality Impact'!AG109)</f>
        <v/>
      </c>
      <c r="AG109" s="15" t="str">
        <f>IF('Sales Mix'!$B109="","",'Sales Mix'!$B109*'Intermediate Work'!AG$37*'Seasonality Impact'!AH109)</f>
        <v/>
      </c>
      <c r="AH109" s="15" t="str">
        <f>IF('Sales Mix'!$B109="","",'Sales Mix'!$B109*'Intermediate Work'!AH$37*'Seasonality Impact'!AI109)</f>
        <v/>
      </c>
      <c r="AI109" s="15" t="str">
        <f>IF('Sales Mix'!$B109="","",'Sales Mix'!$B109*'Intermediate Work'!AI$37*'Seasonality Impact'!AJ109)</f>
        <v/>
      </c>
      <c r="AJ109" s="15" t="str">
        <f>IF('Sales Mix'!$B109="","",'Sales Mix'!$B109*'Intermediate Work'!AJ$37*'Seasonality Impact'!AK109)</f>
        <v/>
      </c>
      <c r="AK109" s="15" t="str">
        <f>IF('Sales Mix'!$B109="","",'Sales Mix'!$B109*'Intermediate Work'!AK$37*'Seasonality Impact'!AL109)</f>
        <v/>
      </c>
    </row>
    <row r="110" spans="1:37" x14ac:dyDescent="0.25">
      <c r="A110" t="str">
        <f>IF('Sales Mix'!A110="","",'Sales Mix'!A110)</f>
        <v/>
      </c>
      <c r="B110" s="15" t="str">
        <f>IF('Sales Mix'!$B110="","",'Sales Mix'!$B110*'Intermediate Work'!B$37*'Seasonality Impact'!C110)</f>
        <v/>
      </c>
      <c r="C110" s="15" t="str">
        <f>IF('Sales Mix'!$B110="","",'Sales Mix'!$B110*'Intermediate Work'!C$37*'Seasonality Impact'!D110)</f>
        <v/>
      </c>
      <c r="D110" s="15" t="str">
        <f>IF('Sales Mix'!$B110="","",'Sales Mix'!$B110*'Intermediate Work'!D$37*'Seasonality Impact'!E110)</f>
        <v/>
      </c>
      <c r="E110" s="15" t="str">
        <f>IF('Sales Mix'!$B110="","",'Sales Mix'!$B110*'Intermediate Work'!E$37*'Seasonality Impact'!F110)</f>
        <v/>
      </c>
      <c r="F110" s="15" t="str">
        <f>IF('Sales Mix'!$B110="","",'Sales Mix'!$B110*'Intermediate Work'!F$37*'Seasonality Impact'!G110)</f>
        <v/>
      </c>
      <c r="G110" s="15" t="str">
        <f>IF('Sales Mix'!$B110="","",'Sales Mix'!$B110*'Intermediate Work'!G$37*'Seasonality Impact'!H110)</f>
        <v/>
      </c>
      <c r="H110" s="15" t="str">
        <f>IF('Sales Mix'!$B110="","",'Sales Mix'!$B110*'Intermediate Work'!H$37*'Seasonality Impact'!I110)</f>
        <v/>
      </c>
      <c r="I110" s="15" t="str">
        <f>IF('Sales Mix'!$B110="","",'Sales Mix'!$B110*'Intermediate Work'!I$37*'Seasonality Impact'!J110)</f>
        <v/>
      </c>
      <c r="J110" s="15" t="str">
        <f>IF('Sales Mix'!$B110="","",'Sales Mix'!$B110*'Intermediate Work'!J$37*'Seasonality Impact'!K110)</f>
        <v/>
      </c>
      <c r="K110" s="15" t="str">
        <f>IF('Sales Mix'!$B110="","",'Sales Mix'!$B110*'Intermediate Work'!K$37*'Seasonality Impact'!L110)</f>
        <v/>
      </c>
      <c r="L110" s="15" t="str">
        <f>IF('Sales Mix'!$B110="","",'Sales Mix'!$B110*'Intermediate Work'!L$37*'Seasonality Impact'!M110)</f>
        <v/>
      </c>
      <c r="M110" s="15" t="str">
        <f>IF('Sales Mix'!$B110="","",'Sales Mix'!$B110*'Intermediate Work'!M$37*'Seasonality Impact'!N110)</f>
        <v/>
      </c>
      <c r="N110" s="15" t="str">
        <f>IF('Sales Mix'!$B110="","",'Sales Mix'!$B110*'Intermediate Work'!N$37*'Seasonality Impact'!O110)</f>
        <v/>
      </c>
      <c r="O110" s="15" t="str">
        <f>IF('Sales Mix'!$B110="","",'Sales Mix'!$B110*'Intermediate Work'!O$37*'Seasonality Impact'!P110)</f>
        <v/>
      </c>
      <c r="P110" s="15" t="str">
        <f>IF('Sales Mix'!$B110="","",'Sales Mix'!$B110*'Intermediate Work'!P$37*'Seasonality Impact'!Q110)</f>
        <v/>
      </c>
      <c r="Q110" s="15" t="str">
        <f>IF('Sales Mix'!$B110="","",'Sales Mix'!$B110*'Intermediate Work'!Q$37*'Seasonality Impact'!R110)</f>
        <v/>
      </c>
      <c r="R110" s="15" t="str">
        <f>IF('Sales Mix'!$B110="","",'Sales Mix'!$B110*'Intermediate Work'!R$37*'Seasonality Impact'!S110)</f>
        <v/>
      </c>
      <c r="S110" s="15" t="str">
        <f>IF('Sales Mix'!$B110="","",'Sales Mix'!$B110*'Intermediate Work'!S$37*'Seasonality Impact'!T110)</f>
        <v/>
      </c>
      <c r="T110" s="15" t="str">
        <f>IF('Sales Mix'!$B110="","",'Sales Mix'!$B110*'Intermediate Work'!T$37*'Seasonality Impact'!U110)</f>
        <v/>
      </c>
      <c r="U110" s="15" t="str">
        <f>IF('Sales Mix'!$B110="","",'Sales Mix'!$B110*'Intermediate Work'!U$37*'Seasonality Impact'!V110)</f>
        <v/>
      </c>
      <c r="V110" s="15" t="str">
        <f>IF('Sales Mix'!$B110="","",'Sales Mix'!$B110*'Intermediate Work'!V$37*'Seasonality Impact'!W110)</f>
        <v/>
      </c>
      <c r="W110" s="15" t="str">
        <f>IF('Sales Mix'!$B110="","",'Sales Mix'!$B110*'Intermediate Work'!W$37*'Seasonality Impact'!X110)</f>
        <v/>
      </c>
      <c r="X110" s="15" t="str">
        <f>IF('Sales Mix'!$B110="","",'Sales Mix'!$B110*'Intermediate Work'!X$37*'Seasonality Impact'!Y110)</f>
        <v/>
      </c>
      <c r="Y110" s="15" t="str">
        <f>IF('Sales Mix'!$B110="","",'Sales Mix'!$B110*'Intermediate Work'!Y$37*'Seasonality Impact'!Z110)</f>
        <v/>
      </c>
      <c r="Z110" s="15" t="str">
        <f>IF('Sales Mix'!$B110="","",'Sales Mix'!$B110*'Intermediate Work'!Z$37*'Seasonality Impact'!AA110)</f>
        <v/>
      </c>
      <c r="AA110" s="15" t="str">
        <f>IF('Sales Mix'!$B110="","",'Sales Mix'!$B110*'Intermediate Work'!AA$37*'Seasonality Impact'!AB110)</f>
        <v/>
      </c>
      <c r="AB110" s="15" t="str">
        <f>IF('Sales Mix'!$B110="","",'Sales Mix'!$B110*'Intermediate Work'!AB$37*'Seasonality Impact'!AC110)</f>
        <v/>
      </c>
      <c r="AC110" s="15" t="str">
        <f>IF('Sales Mix'!$B110="","",'Sales Mix'!$B110*'Intermediate Work'!AC$37*'Seasonality Impact'!AD110)</f>
        <v/>
      </c>
      <c r="AD110" s="15" t="str">
        <f>IF('Sales Mix'!$B110="","",'Sales Mix'!$B110*'Intermediate Work'!AD$37*'Seasonality Impact'!AE110)</f>
        <v/>
      </c>
      <c r="AE110" s="15" t="str">
        <f>IF('Sales Mix'!$B110="","",'Sales Mix'!$B110*'Intermediate Work'!AE$37*'Seasonality Impact'!AF110)</f>
        <v/>
      </c>
      <c r="AF110" s="15" t="str">
        <f>IF('Sales Mix'!$B110="","",'Sales Mix'!$B110*'Intermediate Work'!AF$37*'Seasonality Impact'!AG110)</f>
        <v/>
      </c>
      <c r="AG110" s="15" t="str">
        <f>IF('Sales Mix'!$B110="","",'Sales Mix'!$B110*'Intermediate Work'!AG$37*'Seasonality Impact'!AH110)</f>
        <v/>
      </c>
      <c r="AH110" s="15" t="str">
        <f>IF('Sales Mix'!$B110="","",'Sales Mix'!$B110*'Intermediate Work'!AH$37*'Seasonality Impact'!AI110)</f>
        <v/>
      </c>
      <c r="AI110" s="15" t="str">
        <f>IF('Sales Mix'!$B110="","",'Sales Mix'!$B110*'Intermediate Work'!AI$37*'Seasonality Impact'!AJ110)</f>
        <v/>
      </c>
      <c r="AJ110" s="15" t="str">
        <f>IF('Sales Mix'!$B110="","",'Sales Mix'!$B110*'Intermediate Work'!AJ$37*'Seasonality Impact'!AK110)</f>
        <v/>
      </c>
      <c r="AK110" s="15" t="str">
        <f>IF('Sales Mix'!$B110="","",'Sales Mix'!$B110*'Intermediate Work'!AK$37*'Seasonality Impact'!AL110)</f>
        <v/>
      </c>
    </row>
    <row r="111" spans="1:37" x14ac:dyDescent="0.25">
      <c r="A111" t="str">
        <f>IF('Sales Mix'!A111="","",'Sales Mix'!A111)</f>
        <v/>
      </c>
      <c r="B111" s="15" t="str">
        <f>IF('Sales Mix'!$B111="","",'Sales Mix'!$B111*'Intermediate Work'!B$37*'Seasonality Impact'!C111)</f>
        <v/>
      </c>
      <c r="C111" s="15" t="str">
        <f>IF('Sales Mix'!$B111="","",'Sales Mix'!$B111*'Intermediate Work'!C$37*'Seasonality Impact'!D111)</f>
        <v/>
      </c>
      <c r="D111" s="15" t="str">
        <f>IF('Sales Mix'!$B111="","",'Sales Mix'!$B111*'Intermediate Work'!D$37*'Seasonality Impact'!E111)</f>
        <v/>
      </c>
      <c r="E111" s="15" t="str">
        <f>IF('Sales Mix'!$B111="","",'Sales Mix'!$B111*'Intermediate Work'!E$37*'Seasonality Impact'!F111)</f>
        <v/>
      </c>
      <c r="F111" s="15" t="str">
        <f>IF('Sales Mix'!$B111="","",'Sales Mix'!$B111*'Intermediate Work'!F$37*'Seasonality Impact'!G111)</f>
        <v/>
      </c>
      <c r="G111" s="15" t="str">
        <f>IF('Sales Mix'!$B111="","",'Sales Mix'!$B111*'Intermediate Work'!G$37*'Seasonality Impact'!H111)</f>
        <v/>
      </c>
      <c r="H111" s="15" t="str">
        <f>IF('Sales Mix'!$B111="","",'Sales Mix'!$B111*'Intermediate Work'!H$37*'Seasonality Impact'!I111)</f>
        <v/>
      </c>
      <c r="I111" s="15" t="str">
        <f>IF('Sales Mix'!$B111="","",'Sales Mix'!$B111*'Intermediate Work'!I$37*'Seasonality Impact'!J111)</f>
        <v/>
      </c>
      <c r="J111" s="15" t="str">
        <f>IF('Sales Mix'!$B111="","",'Sales Mix'!$B111*'Intermediate Work'!J$37*'Seasonality Impact'!K111)</f>
        <v/>
      </c>
      <c r="K111" s="15" t="str">
        <f>IF('Sales Mix'!$B111="","",'Sales Mix'!$B111*'Intermediate Work'!K$37*'Seasonality Impact'!L111)</f>
        <v/>
      </c>
      <c r="L111" s="15" t="str">
        <f>IF('Sales Mix'!$B111="","",'Sales Mix'!$B111*'Intermediate Work'!L$37*'Seasonality Impact'!M111)</f>
        <v/>
      </c>
      <c r="M111" s="15" t="str">
        <f>IF('Sales Mix'!$B111="","",'Sales Mix'!$B111*'Intermediate Work'!M$37*'Seasonality Impact'!N111)</f>
        <v/>
      </c>
      <c r="N111" s="15" t="str">
        <f>IF('Sales Mix'!$B111="","",'Sales Mix'!$B111*'Intermediate Work'!N$37*'Seasonality Impact'!O111)</f>
        <v/>
      </c>
      <c r="O111" s="15" t="str">
        <f>IF('Sales Mix'!$B111="","",'Sales Mix'!$B111*'Intermediate Work'!O$37*'Seasonality Impact'!P111)</f>
        <v/>
      </c>
      <c r="P111" s="15" t="str">
        <f>IF('Sales Mix'!$B111="","",'Sales Mix'!$B111*'Intermediate Work'!P$37*'Seasonality Impact'!Q111)</f>
        <v/>
      </c>
      <c r="Q111" s="15" t="str">
        <f>IF('Sales Mix'!$B111="","",'Sales Mix'!$B111*'Intermediate Work'!Q$37*'Seasonality Impact'!R111)</f>
        <v/>
      </c>
      <c r="R111" s="15" t="str">
        <f>IF('Sales Mix'!$B111="","",'Sales Mix'!$B111*'Intermediate Work'!R$37*'Seasonality Impact'!S111)</f>
        <v/>
      </c>
      <c r="S111" s="15" t="str">
        <f>IF('Sales Mix'!$B111="","",'Sales Mix'!$B111*'Intermediate Work'!S$37*'Seasonality Impact'!T111)</f>
        <v/>
      </c>
      <c r="T111" s="15" t="str">
        <f>IF('Sales Mix'!$B111="","",'Sales Mix'!$B111*'Intermediate Work'!T$37*'Seasonality Impact'!U111)</f>
        <v/>
      </c>
      <c r="U111" s="15" t="str">
        <f>IF('Sales Mix'!$B111="","",'Sales Mix'!$B111*'Intermediate Work'!U$37*'Seasonality Impact'!V111)</f>
        <v/>
      </c>
      <c r="V111" s="15" t="str">
        <f>IF('Sales Mix'!$B111="","",'Sales Mix'!$B111*'Intermediate Work'!V$37*'Seasonality Impact'!W111)</f>
        <v/>
      </c>
      <c r="W111" s="15" t="str">
        <f>IF('Sales Mix'!$B111="","",'Sales Mix'!$B111*'Intermediate Work'!W$37*'Seasonality Impact'!X111)</f>
        <v/>
      </c>
      <c r="X111" s="15" t="str">
        <f>IF('Sales Mix'!$B111="","",'Sales Mix'!$B111*'Intermediate Work'!X$37*'Seasonality Impact'!Y111)</f>
        <v/>
      </c>
      <c r="Y111" s="15" t="str">
        <f>IF('Sales Mix'!$B111="","",'Sales Mix'!$B111*'Intermediate Work'!Y$37*'Seasonality Impact'!Z111)</f>
        <v/>
      </c>
      <c r="Z111" s="15" t="str">
        <f>IF('Sales Mix'!$B111="","",'Sales Mix'!$B111*'Intermediate Work'!Z$37*'Seasonality Impact'!AA111)</f>
        <v/>
      </c>
      <c r="AA111" s="15" t="str">
        <f>IF('Sales Mix'!$B111="","",'Sales Mix'!$B111*'Intermediate Work'!AA$37*'Seasonality Impact'!AB111)</f>
        <v/>
      </c>
      <c r="AB111" s="15" t="str">
        <f>IF('Sales Mix'!$B111="","",'Sales Mix'!$B111*'Intermediate Work'!AB$37*'Seasonality Impact'!AC111)</f>
        <v/>
      </c>
      <c r="AC111" s="15" t="str">
        <f>IF('Sales Mix'!$B111="","",'Sales Mix'!$B111*'Intermediate Work'!AC$37*'Seasonality Impact'!AD111)</f>
        <v/>
      </c>
      <c r="AD111" s="15" t="str">
        <f>IF('Sales Mix'!$B111="","",'Sales Mix'!$B111*'Intermediate Work'!AD$37*'Seasonality Impact'!AE111)</f>
        <v/>
      </c>
      <c r="AE111" s="15" t="str">
        <f>IF('Sales Mix'!$B111="","",'Sales Mix'!$B111*'Intermediate Work'!AE$37*'Seasonality Impact'!AF111)</f>
        <v/>
      </c>
      <c r="AF111" s="15" t="str">
        <f>IF('Sales Mix'!$B111="","",'Sales Mix'!$B111*'Intermediate Work'!AF$37*'Seasonality Impact'!AG111)</f>
        <v/>
      </c>
      <c r="AG111" s="15" t="str">
        <f>IF('Sales Mix'!$B111="","",'Sales Mix'!$B111*'Intermediate Work'!AG$37*'Seasonality Impact'!AH111)</f>
        <v/>
      </c>
      <c r="AH111" s="15" t="str">
        <f>IF('Sales Mix'!$B111="","",'Sales Mix'!$B111*'Intermediate Work'!AH$37*'Seasonality Impact'!AI111)</f>
        <v/>
      </c>
      <c r="AI111" s="15" t="str">
        <f>IF('Sales Mix'!$B111="","",'Sales Mix'!$B111*'Intermediate Work'!AI$37*'Seasonality Impact'!AJ111)</f>
        <v/>
      </c>
      <c r="AJ111" s="15" t="str">
        <f>IF('Sales Mix'!$B111="","",'Sales Mix'!$B111*'Intermediate Work'!AJ$37*'Seasonality Impact'!AK111)</f>
        <v/>
      </c>
      <c r="AK111" s="15" t="str">
        <f>IF('Sales Mix'!$B111="","",'Sales Mix'!$B111*'Intermediate Work'!AK$37*'Seasonality Impact'!AL111)</f>
        <v/>
      </c>
    </row>
    <row r="112" spans="1:37" x14ac:dyDescent="0.25">
      <c r="A112" t="str">
        <f>IF('Sales Mix'!A112="","",'Sales Mix'!A112)</f>
        <v/>
      </c>
      <c r="B112" s="15" t="str">
        <f>IF('Sales Mix'!$B112="","",'Sales Mix'!$B112*'Intermediate Work'!B$37*'Seasonality Impact'!C112)</f>
        <v/>
      </c>
      <c r="C112" s="15" t="str">
        <f>IF('Sales Mix'!$B112="","",'Sales Mix'!$B112*'Intermediate Work'!C$37*'Seasonality Impact'!D112)</f>
        <v/>
      </c>
      <c r="D112" s="15" t="str">
        <f>IF('Sales Mix'!$B112="","",'Sales Mix'!$B112*'Intermediate Work'!D$37*'Seasonality Impact'!E112)</f>
        <v/>
      </c>
      <c r="E112" s="15" t="str">
        <f>IF('Sales Mix'!$B112="","",'Sales Mix'!$B112*'Intermediate Work'!E$37*'Seasonality Impact'!F112)</f>
        <v/>
      </c>
      <c r="F112" s="15" t="str">
        <f>IF('Sales Mix'!$B112="","",'Sales Mix'!$B112*'Intermediate Work'!F$37*'Seasonality Impact'!G112)</f>
        <v/>
      </c>
      <c r="G112" s="15" t="str">
        <f>IF('Sales Mix'!$B112="","",'Sales Mix'!$B112*'Intermediate Work'!G$37*'Seasonality Impact'!H112)</f>
        <v/>
      </c>
      <c r="H112" s="15" t="str">
        <f>IF('Sales Mix'!$B112="","",'Sales Mix'!$B112*'Intermediate Work'!H$37*'Seasonality Impact'!I112)</f>
        <v/>
      </c>
      <c r="I112" s="15" t="str">
        <f>IF('Sales Mix'!$B112="","",'Sales Mix'!$B112*'Intermediate Work'!I$37*'Seasonality Impact'!J112)</f>
        <v/>
      </c>
      <c r="J112" s="15" t="str">
        <f>IF('Sales Mix'!$B112="","",'Sales Mix'!$B112*'Intermediate Work'!J$37*'Seasonality Impact'!K112)</f>
        <v/>
      </c>
      <c r="K112" s="15" t="str">
        <f>IF('Sales Mix'!$B112="","",'Sales Mix'!$B112*'Intermediate Work'!K$37*'Seasonality Impact'!L112)</f>
        <v/>
      </c>
      <c r="L112" s="15" t="str">
        <f>IF('Sales Mix'!$B112="","",'Sales Mix'!$B112*'Intermediate Work'!L$37*'Seasonality Impact'!M112)</f>
        <v/>
      </c>
      <c r="M112" s="15" t="str">
        <f>IF('Sales Mix'!$B112="","",'Sales Mix'!$B112*'Intermediate Work'!M$37*'Seasonality Impact'!N112)</f>
        <v/>
      </c>
      <c r="N112" s="15" t="str">
        <f>IF('Sales Mix'!$B112="","",'Sales Mix'!$B112*'Intermediate Work'!N$37*'Seasonality Impact'!O112)</f>
        <v/>
      </c>
      <c r="O112" s="15" t="str">
        <f>IF('Sales Mix'!$B112="","",'Sales Mix'!$B112*'Intermediate Work'!O$37*'Seasonality Impact'!P112)</f>
        <v/>
      </c>
      <c r="P112" s="15" t="str">
        <f>IF('Sales Mix'!$B112="","",'Sales Mix'!$B112*'Intermediate Work'!P$37*'Seasonality Impact'!Q112)</f>
        <v/>
      </c>
      <c r="Q112" s="15" t="str">
        <f>IF('Sales Mix'!$B112="","",'Sales Mix'!$B112*'Intermediate Work'!Q$37*'Seasonality Impact'!R112)</f>
        <v/>
      </c>
      <c r="R112" s="15" t="str">
        <f>IF('Sales Mix'!$B112="","",'Sales Mix'!$B112*'Intermediate Work'!R$37*'Seasonality Impact'!S112)</f>
        <v/>
      </c>
      <c r="S112" s="15" t="str">
        <f>IF('Sales Mix'!$B112="","",'Sales Mix'!$B112*'Intermediate Work'!S$37*'Seasonality Impact'!T112)</f>
        <v/>
      </c>
      <c r="T112" s="15" t="str">
        <f>IF('Sales Mix'!$B112="","",'Sales Mix'!$B112*'Intermediate Work'!T$37*'Seasonality Impact'!U112)</f>
        <v/>
      </c>
      <c r="U112" s="15" t="str">
        <f>IF('Sales Mix'!$B112="","",'Sales Mix'!$B112*'Intermediate Work'!U$37*'Seasonality Impact'!V112)</f>
        <v/>
      </c>
      <c r="V112" s="15" t="str">
        <f>IF('Sales Mix'!$B112="","",'Sales Mix'!$B112*'Intermediate Work'!V$37*'Seasonality Impact'!W112)</f>
        <v/>
      </c>
      <c r="W112" s="15" t="str">
        <f>IF('Sales Mix'!$B112="","",'Sales Mix'!$B112*'Intermediate Work'!W$37*'Seasonality Impact'!X112)</f>
        <v/>
      </c>
      <c r="X112" s="15" t="str">
        <f>IF('Sales Mix'!$B112="","",'Sales Mix'!$B112*'Intermediate Work'!X$37*'Seasonality Impact'!Y112)</f>
        <v/>
      </c>
      <c r="Y112" s="15" t="str">
        <f>IF('Sales Mix'!$B112="","",'Sales Mix'!$B112*'Intermediate Work'!Y$37*'Seasonality Impact'!Z112)</f>
        <v/>
      </c>
      <c r="Z112" s="15" t="str">
        <f>IF('Sales Mix'!$B112="","",'Sales Mix'!$B112*'Intermediate Work'!Z$37*'Seasonality Impact'!AA112)</f>
        <v/>
      </c>
      <c r="AA112" s="15" t="str">
        <f>IF('Sales Mix'!$B112="","",'Sales Mix'!$B112*'Intermediate Work'!AA$37*'Seasonality Impact'!AB112)</f>
        <v/>
      </c>
      <c r="AB112" s="15" t="str">
        <f>IF('Sales Mix'!$B112="","",'Sales Mix'!$B112*'Intermediate Work'!AB$37*'Seasonality Impact'!AC112)</f>
        <v/>
      </c>
      <c r="AC112" s="15" t="str">
        <f>IF('Sales Mix'!$B112="","",'Sales Mix'!$B112*'Intermediate Work'!AC$37*'Seasonality Impact'!AD112)</f>
        <v/>
      </c>
      <c r="AD112" s="15" t="str">
        <f>IF('Sales Mix'!$B112="","",'Sales Mix'!$B112*'Intermediate Work'!AD$37*'Seasonality Impact'!AE112)</f>
        <v/>
      </c>
      <c r="AE112" s="15" t="str">
        <f>IF('Sales Mix'!$B112="","",'Sales Mix'!$B112*'Intermediate Work'!AE$37*'Seasonality Impact'!AF112)</f>
        <v/>
      </c>
      <c r="AF112" s="15" t="str">
        <f>IF('Sales Mix'!$B112="","",'Sales Mix'!$B112*'Intermediate Work'!AF$37*'Seasonality Impact'!AG112)</f>
        <v/>
      </c>
      <c r="AG112" s="15" t="str">
        <f>IF('Sales Mix'!$B112="","",'Sales Mix'!$B112*'Intermediate Work'!AG$37*'Seasonality Impact'!AH112)</f>
        <v/>
      </c>
      <c r="AH112" s="15" t="str">
        <f>IF('Sales Mix'!$B112="","",'Sales Mix'!$B112*'Intermediate Work'!AH$37*'Seasonality Impact'!AI112)</f>
        <v/>
      </c>
      <c r="AI112" s="15" t="str">
        <f>IF('Sales Mix'!$B112="","",'Sales Mix'!$B112*'Intermediate Work'!AI$37*'Seasonality Impact'!AJ112)</f>
        <v/>
      </c>
      <c r="AJ112" s="15" t="str">
        <f>IF('Sales Mix'!$B112="","",'Sales Mix'!$B112*'Intermediate Work'!AJ$37*'Seasonality Impact'!AK112)</f>
        <v/>
      </c>
      <c r="AK112" s="15" t="str">
        <f>IF('Sales Mix'!$B112="","",'Sales Mix'!$B112*'Intermediate Work'!AK$37*'Seasonality Impact'!AL112)</f>
        <v/>
      </c>
    </row>
    <row r="113" spans="1:37" x14ac:dyDescent="0.25">
      <c r="A113" t="str">
        <f>IF('Sales Mix'!A113="","",'Sales Mix'!A113)</f>
        <v/>
      </c>
      <c r="B113" s="15" t="str">
        <f>IF('Sales Mix'!$B113="","",'Sales Mix'!$B113*'Intermediate Work'!B$37*'Seasonality Impact'!C113)</f>
        <v/>
      </c>
      <c r="C113" s="15" t="str">
        <f>IF('Sales Mix'!$B113="","",'Sales Mix'!$B113*'Intermediate Work'!C$37*'Seasonality Impact'!D113)</f>
        <v/>
      </c>
      <c r="D113" s="15" t="str">
        <f>IF('Sales Mix'!$B113="","",'Sales Mix'!$B113*'Intermediate Work'!D$37*'Seasonality Impact'!E113)</f>
        <v/>
      </c>
      <c r="E113" s="15" t="str">
        <f>IF('Sales Mix'!$B113="","",'Sales Mix'!$B113*'Intermediate Work'!E$37*'Seasonality Impact'!F113)</f>
        <v/>
      </c>
      <c r="F113" s="15" t="str">
        <f>IF('Sales Mix'!$B113="","",'Sales Mix'!$B113*'Intermediate Work'!F$37*'Seasonality Impact'!G113)</f>
        <v/>
      </c>
      <c r="G113" s="15" t="str">
        <f>IF('Sales Mix'!$B113="","",'Sales Mix'!$B113*'Intermediate Work'!G$37*'Seasonality Impact'!H113)</f>
        <v/>
      </c>
      <c r="H113" s="15" t="str">
        <f>IF('Sales Mix'!$B113="","",'Sales Mix'!$B113*'Intermediate Work'!H$37*'Seasonality Impact'!I113)</f>
        <v/>
      </c>
      <c r="I113" s="15" t="str">
        <f>IF('Sales Mix'!$B113="","",'Sales Mix'!$B113*'Intermediate Work'!I$37*'Seasonality Impact'!J113)</f>
        <v/>
      </c>
      <c r="J113" s="15" t="str">
        <f>IF('Sales Mix'!$B113="","",'Sales Mix'!$B113*'Intermediate Work'!J$37*'Seasonality Impact'!K113)</f>
        <v/>
      </c>
      <c r="K113" s="15" t="str">
        <f>IF('Sales Mix'!$B113="","",'Sales Mix'!$B113*'Intermediate Work'!K$37*'Seasonality Impact'!L113)</f>
        <v/>
      </c>
      <c r="L113" s="15" t="str">
        <f>IF('Sales Mix'!$B113="","",'Sales Mix'!$B113*'Intermediate Work'!L$37*'Seasonality Impact'!M113)</f>
        <v/>
      </c>
      <c r="M113" s="15" t="str">
        <f>IF('Sales Mix'!$B113="","",'Sales Mix'!$B113*'Intermediate Work'!M$37*'Seasonality Impact'!N113)</f>
        <v/>
      </c>
      <c r="N113" s="15" t="str">
        <f>IF('Sales Mix'!$B113="","",'Sales Mix'!$B113*'Intermediate Work'!N$37*'Seasonality Impact'!O113)</f>
        <v/>
      </c>
      <c r="O113" s="15" t="str">
        <f>IF('Sales Mix'!$B113="","",'Sales Mix'!$B113*'Intermediate Work'!O$37*'Seasonality Impact'!P113)</f>
        <v/>
      </c>
      <c r="P113" s="15" t="str">
        <f>IF('Sales Mix'!$B113="","",'Sales Mix'!$B113*'Intermediate Work'!P$37*'Seasonality Impact'!Q113)</f>
        <v/>
      </c>
      <c r="Q113" s="15" t="str">
        <f>IF('Sales Mix'!$B113="","",'Sales Mix'!$B113*'Intermediate Work'!Q$37*'Seasonality Impact'!R113)</f>
        <v/>
      </c>
      <c r="R113" s="15" t="str">
        <f>IF('Sales Mix'!$B113="","",'Sales Mix'!$B113*'Intermediate Work'!R$37*'Seasonality Impact'!S113)</f>
        <v/>
      </c>
      <c r="S113" s="15" t="str">
        <f>IF('Sales Mix'!$B113="","",'Sales Mix'!$B113*'Intermediate Work'!S$37*'Seasonality Impact'!T113)</f>
        <v/>
      </c>
      <c r="T113" s="15" t="str">
        <f>IF('Sales Mix'!$B113="","",'Sales Mix'!$B113*'Intermediate Work'!T$37*'Seasonality Impact'!U113)</f>
        <v/>
      </c>
      <c r="U113" s="15" t="str">
        <f>IF('Sales Mix'!$B113="","",'Sales Mix'!$B113*'Intermediate Work'!U$37*'Seasonality Impact'!V113)</f>
        <v/>
      </c>
      <c r="V113" s="15" t="str">
        <f>IF('Sales Mix'!$B113="","",'Sales Mix'!$B113*'Intermediate Work'!V$37*'Seasonality Impact'!W113)</f>
        <v/>
      </c>
      <c r="W113" s="15" t="str">
        <f>IF('Sales Mix'!$B113="","",'Sales Mix'!$B113*'Intermediate Work'!W$37*'Seasonality Impact'!X113)</f>
        <v/>
      </c>
      <c r="X113" s="15" t="str">
        <f>IF('Sales Mix'!$B113="","",'Sales Mix'!$B113*'Intermediate Work'!X$37*'Seasonality Impact'!Y113)</f>
        <v/>
      </c>
      <c r="Y113" s="15" t="str">
        <f>IF('Sales Mix'!$B113="","",'Sales Mix'!$B113*'Intermediate Work'!Y$37*'Seasonality Impact'!Z113)</f>
        <v/>
      </c>
      <c r="Z113" s="15" t="str">
        <f>IF('Sales Mix'!$B113="","",'Sales Mix'!$B113*'Intermediate Work'!Z$37*'Seasonality Impact'!AA113)</f>
        <v/>
      </c>
      <c r="AA113" s="15" t="str">
        <f>IF('Sales Mix'!$B113="","",'Sales Mix'!$B113*'Intermediate Work'!AA$37*'Seasonality Impact'!AB113)</f>
        <v/>
      </c>
      <c r="AB113" s="15" t="str">
        <f>IF('Sales Mix'!$B113="","",'Sales Mix'!$B113*'Intermediate Work'!AB$37*'Seasonality Impact'!AC113)</f>
        <v/>
      </c>
      <c r="AC113" s="15" t="str">
        <f>IF('Sales Mix'!$B113="","",'Sales Mix'!$B113*'Intermediate Work'!AC$37*'Seasonality Impact'!AD113)</f>
        <v/>
      </c>
      <c r="AD113" s="15" t="str">
        <f>IF('Sales Mix'!$B113="","",'Sales Mix'!$B113*'Intermediate Work'!AD$37*'Seasonality Impact'!AE113)</f>
        <v/>
      </c>
      <c r="AE113" s="15" t="str">
        <f>IF('Sales Mix'!$B113="","",'Sales Mix'!$B113*'Intermediate Work'!AE$37*'Seasonality Impact'!AF113)</f>
        <v/>
      </c>
      <c r="AF113" s="15" t="str">
        <f>IF('Sales Mix'!$B113="","",'Sales Mix'!$B113*'Intermediate Work'!AF$37*'Seasonality Impact'!AG113)</f>
        <v/>
      </c>
      <c r="AG113" s="15" t="str">
        <f>IF('Sales Mix'!$B113="","",'Sales Mix'!$B113*'Intermediate Work'!AG$37*'Seasonality Impact'!AH113)</f>
        <v/>
      </c>
      <c r="AH113" s="15" t="str">
        <f>IF('Sales Mix'!$B113="","",'Sales Mix'!$B113*'Intermediate Work'!AH$37*'Seasonality Impact'!AI113)</f>
        <v/>
      </c>
      <c r="AI113" s="15" t="str">
        <f>IF('Sales Mix'!$B113="","",'Sales Mix'!$B113*'Intermediate Work'!AI$37*'Seasonality Impact'!AJ113)</f>
        <v/>
      </c>
      <c r="AJ113" s="15" t="str">
        <f>IF('Sales Mix'!$B113="","",'Sales Mix'!$B113*'Intermediate Work'!AJ$37*'Seasonality Impact'!AK113)</f>
        <v/>
      </c>
      <c r="AK113" s="15" t="str">
        <f>IF('Sales Mix'!$B113="","",'Sales Mix'!$B113*'Intermediate Work'!AK$37*'Seasonality Impact'!AL113)</f>
        <v/>
      </c>
    </row>
    <row r="114" spans="1:37" x14ac:dyDescent="0.25">
      <c r="A114" t="str">
        <f>IF('Sales Mix'!A114="","",'Sales Mix'!A114)</f>
        <v/>
      </c>
      <c r="B114" s="15" t="str">
        <f>IF('Sales Mix'!$B114="","",'Sales Mix'!$B114*'Intermediate Work'!B$37*'Seasonality Impact'!C114)</f>
        <v/>
      </c>
      <c r="C114" s="15" t="str">
        <f>IF('Sales Mix'!$B114="","",'Sales Mix'!$B114*'Intermediate Work'!C$37*'Seasonality Impact'!D114)</f>
        <v/>
      </c>
      <c r="D114" s="15" t="str">
        <f>IF('Sales Mix'!$B114="","",'Sales Mix'!$B114*'Intermediate Work'!D$37*'Seasonality Impact'!E114)</f>
        <v/>
      </c>
      <c r="E114" s="15" t="str">
        <f>IF('Sales Mix'!$B114="","",'Sales Mix'!$B114*'Intermediate Work'!E$37*'Seasonality Impact'!F114)</f>
        <v/>
      </c>
      <c r="F114" s="15" t="str">
        <f>IF('Sales Mix'!$B114="","",'Sales Mix'!$B114*'Intermediate Work'!F$37*'Seasonality Impact'!G114)</f>
        <v/>
      </c>
      <c r="G114" s="15" t="str">
        <f>IF('Sales Mix'!$B114="","",'Sales Mix'!$B114*'Intermediate Work'!G$37*'Seasonality Impact'!H114)</f>
        <v/>
      </c>
      <c r="H114" s="15" t="str">
        <f>IF('Sales Mix'!$B114="","",'Sales Mix'!$B114*'Intermediate Work'!H$37*'Seasonality Impact'!I114)</f>
        <v/>
      </c>
      <c r="I114" s="15" t="str">
        <f>IF('Sales Mix'!$B114="","",'Sales Mix'!$B114*'Intermediate Work'!I$37*'Seasonality Impact'!J114)</f>
        <v/>
      </c>
      <c r="J114" s="15" t="str">
        <f>IF('Sales Mix'!$B114="","",'Sales Mix'!$B114*'Intermediate Work'!J$37*'Seasonality Impact'!K114)</f>
        <v/>
      </c>
      <c r="K114" s="15" t="str">
        <f>IF('Sales Mix'!$B114="","",'Sales Mix'!$B114*'Intermediate Work'!K$37*'Seasonality Impact'!L114)</f>
        <v/>
      </c>
      <c r="L114" s="15" t="str">
        <f>IF('Sales Mix'!$B114="","",'Sales Mix'!$B114*'Intermediate Work'!L$37*'Seasonality Impact'!M114)</f>
        <v/>
      </c>
      <c r="M114" s="15" t="str">
        <f>IF('Sales Mix'!$B114="","",'Sales Mix'!$B114*'Intermediate Work'!M$37*'Seasonality Impact'!N114)</f>
        <v/>
      </c>
      <c r="N114" s="15" t="str">
        <f>IF('Sales Mix'!$B114="","",'Sales Mix'!$B114*'Intermediate Work'!N$37*'Seasonality Impact'!O114)</f>
        <v/>
      </c>
      <c r="O114" s="15" t="str">
        <f>IF('Sales Mix'!$B114="","",'Sales Mix'!$B114*'Intermediate Work'!O$37*'Seasonality Impact'!P114)</f>
        <v/>
      </c>
      <c r="P114" s="15" t="str">
        <f>IF('Sales Mix'!$B114="","",'Sales Mix'!$B114*'Intermediate Work'!P$37*'Seasonality Impact'!Q114)</f>
        <v/>
      </c>
      <c r="Q114" s="15" t="str">
        <f>IF('Sales Mix'!$B114="","",'Sales Mix'!$B114*'Intermediate Work'!Q$37*'Seasonality Impact'!R114)</f>
        <v/>
      </c>
      <c r="R114" s="15" t="str">
        <f>IF('Sales Mix'!$B114="","",'Sales Mix'!$B114*'Intermediate Work'!R$37*'Seasonality Impact'!S114)</f>
        <v/>
      </c>
      <c r="S114" s="15" t="str">
        <f>IF('Sales Mix'!$B114="","",'Sales Mix'!$B114*'Intermediate Work'!S$37*'Seasonality Impact'!T114)</f>
        <v/>
      </c>
      <c r="T114" s="15" t="str">
        <f>IF('Sales Mix'!$B114="","",'Sales Mix'!$B114*'Intermediate Work'!T$37*'Seasonality Impact'!U114)</f>
        <v/>
      </c>
      <c r="U114" s="15" t="str">
        <f>IF('Sales Mix'!$B114="","",'Sales Mix'!$B114*'Intermediate Work'!U$37*'Seasonality Impact'!V114)</f>
        <v/>
      </c>
      <c r="V114" s="15" t="str">
        <f>IF('Sales Mix'!$B114="","",'Sales Mix'!$B114*'Intermediate Work'!V$37*'Seasonality Impact'!W114)</f>
        <v/>
      </c>
      <c r="W114" s="15" t="str">
        <f>IF('Sales Mix'!$B114="","",'Sales Mix'!$B114*'Intermediate Work'!W$37*'Seasonality Impact'!X114)</f>
        <v/>
      </c>
      <c r="X114" s="15" t="str">
        <f>IF('Sales Mix'!$B114="","",'Sales Mix'!$B114*'Intermediate Work'!X$37*'Seasonality Impact'!Y114)</f>
        <v/>
      </c>
      <c r="Y114" s="15" t="str">
        <f>IF('Sales Mix'!$B114="","",'Sales Mix'!$B114*'Intermediate Work'!Y$37*'Seasonality Impact'!Z114)</f>
        <v/>
      </c>
      <c r="Z114" s="15" t="str">
        <f>IF('Sales Mix'!$B114="","",'Sales Mix'!$B114*'Intermediate Work'!Z$37*'Seasonality Impact'!AA114)</f>
        <v/>
      </c>
      <c r="AA114" s="15" t="str">
        <f>IF('Sales Mix'!$B114="","",'Sales Mix'!$B114*'Intermediate Work'!AA$37*'Seasonality Impact'!AB114)</f>
        <v/>
      </c>
      <c r="AB114" s="15" t="str">
        <f>IF('Sales Mix'!$B114="","",'Sales Mix'!$B114*'Intermediate Work'!AB$37*'Seasonality Impact'!AC114)</f>
        <v/>
      </c>
      <c r="AC114" s="15" t="str">
        <f>IF('Sales Mix'!$B114="","",'Sales Mix'!$B114*'Intermediate Work'!AC$37*'Seasonality Impact'!AD114)</f>
        <v/>
      </c>
      <c r="AD114" s="15" t="str">
        <f>IF('Sales Mix'!$B114="","",'Sales Mix'!$B114*'Intermediate Work'!AD$37*'Seasonality Impact'!AE114)</f>
        <v/>
      </c>
      <c r="AE114" s="15" t="str">
        <f>IF('Sales Mix'!$B114="","",'Sales Mix'!$B114*'Intermediate Work'!AE$37*'Seasonality Impact'!AF114)</f>
        <v/>
      </c>
      <c r="AF114" s="15" t="str">
        <f>IF('Sales Mix'!$B114="","",'Sales Mix'!$B114*'Intermediate Work'!AF$37*'Seasonality Impact'!AG114)</f>
        <v/>
      </c>
      <c r="AG114" s="15" t="str">
        <f>IF('Sales Mix'!$B114="","",'Sales Mix'!$B114*'Intermediate Work'!AG$37*'Seasonality Impact'!AH114)</f>
        <v/>
      </c>
      <c r="AH114" s="15" t="str">
        <f>IF('Sales Mix'!$B114="","",'Sales Mix'!$B114*'Intermediate Work'!AH$37*'Seasonality Impact'!AI114)</f>
        <v/>
      </c>
      <c r="AI114" s="15" t="str">
        <f>IF('Sales Mix'!$B114="","",'Sales Mix'!$B114*'Intermediate Work'!AI$37*'Seasonality Impact'!AJ114)</f>
        <v/>
      </c>
      <c r="AJ114" s="15" t="str">
        <f>IF('Sales Mix'!$B114="","",'Sales Mix'!$B114*'Intermediate Work'!AJ$37*'Seasonality Impact'!AK114)</f>
        <v/>
      </c>
      <c r="AK114" s="15" t="str">
        <f>IF('Sales Mix'!$B114="","",'Sales Mix'!$B114*'Intermediate Work'!AK$37*'Seasonality Impact'!AL114)</f>
        <v/>
      </c>
    </row>
    <row r="115" spans="1:37" x14ac:dyDescent="0.25">
      <c r="A115" t="str">
        <f>IF('Sales Mix'!A115="","",'Sales Mix'!A115)</f>
        <v/>
      </c>
      <c r="B115" s="15" t="str">
        <f>IF('Sales Mix'!$B115="","",'Sales Mix'!$B115*'Intermediate Work'!B$37*'Seasonality Impact'!C115)</f>
        <v/>
      </c>
      <c r="C115" s="15" t="str">
        <f>IF('Sales Mix'!$B115="","",'Sales Mix'!$B115*'Intermediate Work'!C$37*'Seasonality Impact'!D115)</f>
        <v/>
      </c>
      <c r="D115" s="15" t="str">
        <f>IF('Sales Mix'!$B115="","",'Sales Mix'!$B115*'Intermediate Work'!D$37*'Seasonality Impact'!E115)</f>
        <v/>
      </c>
      <c r="E115" s="15" t="str">
        <f>IF('Sales Mix'!$B115="","",'Sales Mix'!$B115*'Intermediate Work'!E$37*'Seasonality Impact'!F115)</f>
        <v/>
      </c>
      <c r="F115" s="15" t="str">
        <f>IF('Sales Mix'!$B115="","",'Sales Mix'!$B115*'Intermediate Work'!F$37*'Seasonality Impact'!G115)</f>
        <v/>
      </c>
      <c r="G115" s="15" t="str">
        <f>IF('Sales Mix'!$B115="","",'Sales Mix'!$B115*'Intermediate Work'!G$37*'Seasonality Impact'!H115)</f>
        <v/>
      </c>
      <c r="H115" s="15" t="str">
        <f>IF('Sales Mix'!$B115="","",'Sales Mix'!$B115*'Intermediate Work'!H$37*'Seasonality Impact'!I115)</f>
        <v/>
      </c>
      <c r="I115" s="15" t="str">
        <f>IF('Sales Mix'!$B115="","",'Sales Mix'!$B115*'Intermediate Work'!I$37*'Seasonality Impact'!J115)</f>
        <v/>
      </c>
      <c r="J115" s="15" t="str">
        <f>IF('Sales Mix'!$B115="","",'Sales Mix'!$B115*'Intermediate Work'!J$37*'Seasonality Impact'!K115)</f>
        <v/>
      </c>
      <c r="K115" s="15" t="str">
        <f>IF('Sales Mix'!$B115="","",'Sales Mix'!$B115*'Intermediate Work'!K$37*'Seasonality Impact'!L115)</f>
        <v/>
      </c>
      <c r="L115" s="15" t="str">
        <f>IF('Sales Mix'!$B115="","",'Sales Mix'!$B115*'Intermediate Work'!L$37*'Seasonality Impact'!M115)</f>
        <v/>
      </c>
      <c r="M115" s="15" t="str">
        <f>IF('Sales Mix'!$B115="","",'Sales Mix'!$B115*'Intermediate Work'!M$37*'Seasonality Impact'!N115)</f>
        <v/>
      </c>
      <c r="N115" s="15" t="str">
        <f>IF('Sales Mix'!$B115="","",'Sales Mix'!$B115*'Intermediate Work'!N$37*'Seasonality Impact'!O115)</f>
        <v/>
      </c>
      <c r="O115" s="15" t="str">
        <f>IF('Sales Mix'!$B115="","",'Sales Mix'!$B115*'Intermediate Work'!O$37*'Seasonality Impact'!P115)</f>
        <v/>
      </c>
      <c r="P115" s="15" t="str">
        <f>IF('Sales Mix'!$B115="","",'Sales Mix'!$B115*'Intermediate Work'!P$37*'Seasonality Impact'!Q115)</f>
        <v/>
      </c>
      <c r="Q115" s="15" t="str">
        <f>IF('Sales Mix'!$B115="","",'Sales Mix'!$B115*'Intermediate Work'!Q$37*'Seasonality Impact'!R115)</f>
        <v/>
      </c>
      <c r="R115" s="15" t="str">
        <f>IF('Sales Mix'!$B115="","",'Sales Mix'!$B115*'Intermediate Work'!R$37*'Seasonality Impact'!S115)</f>
        <v/>
      </c>
      <c r="S115" s="15" t="str">
        <f>IF('Sales Mix'!$B115="","",'Sales Mix'!$B115*'Intermediate Work'!S$37*'Seasonality Impact'!T115)</f>
        <v/>
      </c>
      <c r="T115" s="15" t="str">
        <f>IF('Sales Mix'!$B115="","",'Sales Mix'!$B115*'Intermediate Work'!T$37*'Seasonality Impact'!U115)</f>
        <v/>
      </c>
      <c r="U115" s="15" t="str">
        <f>IF('Sales Mix'!$B115="","",'Sales Mix'!$B115*'Intermediate Work'!U$37*'Seasonality Impact'!V115)</f>
        <v/>
      </c>
      <c r="V115" s="15" t="str">
        <f>IF('Sales Mix'!$B115="","",'Sales Mix'!$B115*'Intermediate Work'!V$37*'Seasonality Impact'!W115)</f>
        <v/>
      </c>
      <c r="W115" s="15" t="str">
        <f>IF('Sales Mix'!$B115="","",'Sales Mix'!$B115*'Intermediate Work'!W$37*'Seasonality Impact'!X115)</f>
        <v/>
      </c>
      <c r="X115" s="15" t="str">
        <f>IF('Sales Mix'!$B115="","",'Sales Mix'!$B115*'Intermediate Work'!X$37*'Seasonality Impact'!Y115)</f>
        <v/>
      </c>
      <c r="Y115" s="15" t="str">
        <f>IF('Sales Mix'!$B115="","",'Sales Mix'!$B115*'Intermediate Work'!Y$37*'Seasonality Impact'!Z115)</f>
        <v/>
      </c>
      <c r="Z115" s="15" t="str">
        <f>IF('Sales Mix'!$B115="","",'Sales Mix'!$B115*'Intermediate Work'!Z$37*'Seasonality Impact'!AA115)</f>
        <v/>
      </c>
      <c r="AA115" s="15" t="str">
        <f>IF('Sales Mix'!$B115="","",'Sales Mix'!$B115*'Intermediate Work'!AA$37*'Seasonality Impact'!AB115)</f>
        <v/>
      </c>
      <c r="AB115" s="15" t="str">
        <f>IF('Sales Mix'!$B115="","",'Sales Mix'!$B115*'Intermediate Work'!AB$37*'Seasonality Impact'!AC115)</f>
        <v/>
      </c>
      <c r="AC115" s="15" t="str">
        <f>IF('Sales Mix'!$B115="","",'Sales Mix'!$B115*'Intermediate Work'!AC$37*'Seasonality Impact'!AD115)</f>
        <v/>
      </c>
      <c r="AD115" s="15" t="str">
        <f>IF('Sales Mix'!$B115="","",'Sales Mix'!$B115*'Intermediate Work'!AD$37*'Seasonality Impact'!AE115)</f>
        <v/>
      </c>
      <c r="AE115" s="15" t="str">
        <f>IF('Sales Mix'!$B115="","",'Sales Mix'!$B115*'Intermediate Work'!AE$37*'Seasonality Impact'!AF115)</f>
        <v/>
      </c>
      <c r="AF115" s="15" t="str">
        <f>IF('Sales Mix'!$B115="","",'Sales Mix'!$B115*'Intermediate Work'!AF$37*'Seasonality Impact'!AG115)</f>
        <v/>
      </c>
      <c r="AG115" s="15" t="str">
        <f>IF('Sales Mix'!$B115="","",'Sales Mix'!$B115*'Intermediate Work'!AG$37*'Seasonality Impact'!AH115)</f>
        <v/>
      </c>
      <c r="AH115" s="15" t="str">
        <f>IF('Sales Mix'!$B115="","",'Sales Mix'!$B115*'Intermediate Work'!AH$37*'Seasonality Impact'!AI115)</f>
        <v/>
      </c>
      <c r="AI115" s="15" t="str">
        <f>IF('Sales Mix'!$B115="","",'Sales Mix'!$B115*'Intermediate Work'!AI$37*'Seasonality Impact'!AJ115)</f>
        <v/>
      </c>
      <c r="AJ115" s="15" t="str">
        <f>IF('Sales Mix'!$B115="","",'Sales Mix'!$B115*'Intermediate Work'!AJ$37*'Seasonality Impact'!AK115)</f>
        <v/>
      </c>
      <c r="AK115" s="15" t="str">
        <f>IF('Sales Mix'!$B115="","",'Sales Mix'!$B115*'Intermediate Work'!AK$37*'Seasonality Impact'!AL115)</f>
        <v/>
      </c>
    </row>
    <row r="116" spans="1:37" x14ac:dyDescent="0.25">
      <c r="A116" t="str">
        <f>IF('Sales Mix'!A116="","",'Sales Mix'!A116)</f>
        <v/>
      </c>
      <c r="B116" s="15" t="str">
        <f>IF('Sales Mix'!$B116="","",'Sales Mix'!$B116*'Intermediate Work'!B$37*'Seasonality Impact'!C116)</f>
        <v/>
      </c>
      <c r="C116" s="15" t="str">
        <f>IF('Sales Mix'!$B116="","",'Sales Mix'!$B116*'Intermediate Work'!C$37*'Seasonality Impact'!D116)</f>
        <v/>
      </c>
      <c r="D116" s="15" t="str">
        <f>IF('Sales Mix'!$B116="","",'Sales Mix'!$B116*'Intermediate Work'!D$37*'Seasonality Impact'!E116)</f>
        <v/>
      </c>
      <c r="E116" s="15" t="str">
        <f>IF('Sales Mix'!$B116="","",'Sales Mix'!$B116*'Intermediate Work'!E$37*'Seasonality Impact'!F116)</f>
        <v/>
      </c>
      <c r="F116" s="15" t="str">
        <f>IF('Sales Mix'!$B116="","",'Sales Mix'!$B116*'Intermediate Work'!F$37*'Seasonality Impact'!G116)</f>
        <v/>
      </c>
      <c r="G116" s="15" t="str">
        <f>IF('Sales Mix'!$B116="","",'Sales Mix'!$B116*'Intermediate Work'!G$37*'Seasonality Impact'!H116)</f>
        <v/>
      </c>
      <c r="H116" s="15" t="str">
        <f>IF('Sales Mix'!$B116="","",'Sales Mix'!$B116*'Intermediate Work'!H$37*'Seasonality Impact'!I116)</f>
        <v/>
      </c>
      <c r="I116" s="15" t="str">
        <f>IF('Sales Mix'!$B116="","",'Sales Mix'!$B116*'Intermediate Work'!I$37*'Seasonality Impact'!J116)</f>
        <v/>
      </c>
      <c r="J116" s="15" t="str">
        <f>IF('Sales Mix'!$B116="","",'Sales Mix'!$B116*'Intermediate Work'!J$37*'Seasonality Impact'!K116)</f>
        <v/>
      </c>
      <c r="K116" s="15" t="str">
        <f>IF('Sales Mix'!$B116="","",'Sales Mix'!$B116*'Intermediate Work'!K$37*'Seasonality Impact'!L116)</f>
        <v/>
      </c>
      <c r="L116" s="15" t="str">
        <f>IF('Sales Mix'!$B116="","",'Sales Mix'!$B116*'Intermediate Work'!L$37*'Seasonality Impact'!M116)</f>
        <v/>
      </c>
      <c r="M116" s="15" t="str">
        <f>IF('Sales Mix'!$B116="","",'Sales Mix'!$B116*'Intermediate Work'!M$37*'Seasonality Impact'!N116)</f>
        <v/>
      </c>
      <c r="N116" s="15" t="str">
        <f>IF('Sales Mix'!$B116="","",'Sales Mix'!$B116*'Intermediate Work'!N$37*'Seasonality Impact'!O116)</f>
        <v/>
      </c>
      <c r="O116" s="15" t="str">
        <f>IF('Sales Mix'!$B116="","",'Sales Mix'!$B116*'Intermediate Work'!O$37*'Seasonality Impact'!P116)</f>
        <v/>
      </c>
      <c r="P116" s="15" t="str">
        <f>IF('Sales Mix'!$B116="","",'Sales Mix'!$B116*'Intermediate Work'!P$37*'Seasonality Impact'!Q116)</f>
        <v/>
      </c>
      <c r="Q116" s="15" t="str">
        <f>IF('Sales Mix'!$B116="","",'Sales Mix'!$B116*'Intermediate Work'!Q$37*'Seasonality Impact'!R116)</f>
        <v/>
      </c>
      <c r="R116" s="15" t="str">
        <f>IF('Sales Mix'!$B116="","",'Sales Mix'!$B116*'Intermediate Work'!R$37*'Seasonality Impact'!S116)</f>
        <v/>
      </c>
      <c r="S116" s="15" t="str">
        <f>IF('Sales Mix'!$B116="","",'Sales Mix'!$B116*'Intermediate Work'!S$37*'Seasonality Impact'!T116)</f>
        <v/>
      </c>
      <c r="T116" s="15" t="str">
        <f>IF('Sales Mix'!$B116="","",'Sales Mix'!$B116*'Intermediate Work'!T$37*'Seasonality Impact'!U116)</f>
        <v/>
      </c>
      <c r="U116" s="15" t="str">
        <f>IF('Sales Mix'!$B116="","",'Sales Mix'!$B116*'Intermediate Work'!U$37*'Seasonality Impact'!V116)</f>
        <v/>
      </c>
      <c r="V116" s="15" t="str">
        <f>IF('Sales Mix'!$B116="","",'Sales Mix'!$B116*'Intermediate Work'!V$37*'Seasonality Impact'!W116)</f>
        <v/>
      </c>
      <c r="W116" s="15" t="str">
        <f>IF('Sales Mix'!$B116="","",'Sales Mix'!$B116*'Intermediate Work'!W$37*'Seasonality Impact'!X116)</f>
        <v/>
      </c>
      <c r="X116" s="15" t="str">
        <f>IF('Sales Mix'!$B116="","",'Sales Mix'!$B116*'Intermediate Work'!X$37*'Seasonality Impact'!Y116)</f>
        <v/>
      </c>
      <c r="Y116" s="15" t="str">
        <f>IF('Sales Mix'!$B116="","",'Sales Mix'!$B116*'Intermediate Work'!Y$37*'Seasonality Impact'!Z116)</f>
        <v/>
      </c>
      <c r="Z116" s="15" t="str">
        <f>IF('Sales Mix'!$B116="","",'Sales Mix'!$B116*'Intermediate Work'!Z$37*'Seasonality Impact'!AA116)</f>
        <v/>
      </c>
      <c r="AA116" s="15" t="str">
        <f>IF('Sales Mix'!$B116="","",'Sales Mix'!$B116*'Intermediate Work'!AA$37*'Seasonality Impact'!AB116)</f>
        <v/>
      </c>
      <c r="AB116" s="15" t="str">
        <f>IF('Sales Mix'!$B116="","",'Sales Mix'!$B116*'Intermediate Work'!AB$37*'Seasonality Impact'!AC116)</f>
        <v/>
      </c>
      <c r="AC116" s="15" t="str">
        <f>IF('Sales Mix'!$B116="","",'Sales Mix'!$B116*'Intermediate Work'!AC$37*'Seasonality Impact'!AD116)</f>
        <v/>
      </c>
      <c r="AD116" s="15" t="str">
        <f>IF('Sales Mix'!$B116="","",'Sales Mix'!$B116*'Intermediate Work'!AD$37*'Seasonality Impact'!AE116)</f>
        <v/>
      </c>
      <c r="AE116" s="15" t="str">
        <f>IF('Sales Mix'!$B116="","",'Sales Mix'!$B116*'Intermediate Work'!AE$37*'Seasonality Impact'!AF116)</f>
        <v/>
      </c>
      <c r="AF116" s="15" t="str">
        <f>IF('Sales Mix'!$B116="","",'Sales Mix'!$B116*'Intermediate Work'!AF$37*'Seasonality Impact'!AG116)</f>
        <v/>
      </c>
      <c r="AG116" s="15" t="str">
        <f>IF('Sales Mix'!$B116="","",'Sales Mix'!$B116*'Intermediate Work'!AG$37*'Seasonality Impact'!AH116)</f>
        <v/>
      </c>
      <c r="AH116" s="15" t="str">
        <f>IF('Sales Mix'!$B116="","",'Sales Mix'!$B116*'Intermediate Work'!AH$37*'Seasonality Impact'!AI116)</f>
        <v/>
      </c>
      <c r="AI116" s="15" t="str">
        <f>IF('Sales Mix'!$B116="","",'Sales Mix'!$B116*'Intermediate Work'!AI$37*'Seasonality Impact'!AJ116)</f>
        <v/>
      </c>
      <c r="AJ116" s="15" t="str">
        <f>IF('Sales Mix'!$B116="","",'Sales Mix'!$B116*'Intermediate Work'!AJ$37*'Seasonality Impact'!AK116)</f>
        <v/>
      </c>
      <c r="AK116" s="15" t="str">
        <f>IF('Sales Mix'!$B116="","",'Sales Mix'!$B116*'Intermediate Work'!AK$37*'Seasonality Impact'!AL116)</f>
        <v/>
      </c>
    </row>
    <row r="117" spans="1:37" x14ac:dyDescent="0.25">
      <c r="A117" t="str">
        <f>IF('Sales Mix'!A117="","",'Sales Mix'!A117)</f>
        <v/>
      </c>
      <c r="B117" s="15" t="str">
        <f>IF('Sales Mix'!$B117="","",'Sales Mix'!$B117*'Intermediate Work'!B$37*'Seasonality Impact'!C117)</f>
        <v/>
      </c>
      <c r="C117" s="15" t="str">
        <f>IF('Sales Mix'!$B117="","",'Sales Mix'!$B117*'Intermediate Work'!C$37*'Seasonality Impact'!D117)</f>
        <v/>
      </c>
      <c r="D117" s="15" t="str">
        <f>IF('Sales Mix'!$B117="","",'Sales Mix'!$B117*'Intermediate Work'!D$37*'Seasonality Impact'!E117)</f>
        <v/>
      </c>
      <c r="E117" s="15" t="str">
        <f>IF('Sales Mix'!$B117="","",'Sales Mix'!$B117*'Intermediate Work'!E$37*'Seasonality Impact'!F117)</f>
        <v/>
      </c>
      <c r="F117" s="15" t="str">
        <f>IF('Sales Mix'!$B117="","",'Sales Mix'!$B117*'Intermediate Work'!F$37*'Seasonality Impact'!G117)</f>
        <v/>
      </c>
      <c r="G117" s="15" t="str">
        <f>IF('Sales Mix'!$B117="","",'Sales Mix'!$B117*'Intermediate Work'!G$37*'Seasonality Impact'!H117)</f>
        <v/>
      </c>
      <c r="H117" s="15" t="str">
        <f>IF('Sales Mix'!$B117="","",'Sales Mix'!$B117*'Intermediate Work'!H$37*'Seasonality Impact'!I117)</f>
        <v/>
      </c>
      <c r="I117" s="15" t="str">
        <f>IF('Sales Mix'!$B117="","",'Sales Mix'!$B117*'Intermediate Work'!I$37*'Seasonality Impact'!J117)</f>
        <v/>
      </c>
      <c r="J117" s="15" t="str">
        <f>IF('Sales Mix'!$B117="","",'Sales Mix'!$B117*'Intermediate Work'!J$37*'Seasonality Impact'!K117)</f>
        <v/>
      </c>
      <c r="K117" s="15" t="str">
        <f>IF('Sales Mix'!$B117="","",'Sales Mix'!$B117*'Intermediate Work'!K$37*'Seasonality Impact'!L117)</f>
        <v/>
      </c>
      <c r="L117" s="15" t="str">
        <f>IF('Sales Mix'!$B117="","",'Sales Mix'!$B117*'Intermediate Work'!L$37*'Seasonality Impact'!M117)</f>
        <v/>
      </c>
      <c r="M117" s="15" t="str">
        <f>IF('Sales Mix'!$B117="","",'Sales Mix'!$B117*'Intermediate Work'!M$37*'Seasonality Impact'!N117)</f>
        <v/>
      </c>
      <c r="N117" s="15" t="str">
        <f>IF('Sales Mix'!$B117="","",'Sales Mix'!$B117*'Intermediate Work'!N$37*'Seasonality Impact'!O117)</f>
        <v/>
      </c>
      <c r="O117" s="15" t="str">
        <f>IF('Sales Mix'!$B117="","",'Sales Mix'!$B117*'Intermediate Work'!O$37*'Seasonality Impact'!P117)</f>
        <v/>
      </c>
      <c r="P117" s="15" t="str">
        <f>IF('Sales Mix'!$B117="","",'Sales Mix'!$B117*'Intermediate Work'!P$37*'Seasonality Impact'!Q117)</f>
        <v/>
      </c>
      <c r="Q117" s="15" t="str">
        <f>IF('Sales Mix'!$B117="","",'Sales Mix'!$B117*'Intermediate Work'!Q$37*'Seasonality Impact'!R117)</f>
        <v/>
      </c>
      <c r="R117" s="15" t="str">
        <f>IF('Sales Mix'!$B117="","",'Sales Mix'!$B117*'Intermediate Work'!R$37*'Seasonality Impact'!S117)</f>
        <v/>
      </c>
      <c r="S117" s="15" t="str">
        <f>IF('Sales Mix'!$B117="","",'Sales Mix'!$B117*'Intermediate Work'!S$37*'Seasonality Impact'!T117)</f>
        <v/>
      </c>
      <c r="T117" s="15" t="str">
        <f>IF('Sales Mix'!$B117="","",'Sales Mix'!$B117*'Intermediate Work'!T$37*'Seasonality Impact'!U117)</f>
        <v/>
      </c>
      <c r="U117" s="15" t="str">
        <f>IF('Sales Mix'!$B117="","",'Sales Mix'!$B117*'Intermediate Work'!U$37*'Seasonality Impact'!V117)</f>
        <v/>
      </c>
      <c r="V117" s="15" t="str">
        <f>IF('Sales Mix'!$B117="","",'Sales Mix'!$B117*'Intermediate Work'!V$37*'Seasonality Impact'!W117)</f>
        <v/>
      </c>
      <c r="W117" s="15" t="str">
        <f>IF('Sales Mix'!$B117="","",'Sales Mix'!$B117*'Intermediate Work'!W$37*'Seasonality Impact'!X117)</f>
        <v/>
      </c>
      <c r="X117" s="15" t="str">
        <f>IF('Sales Mix'!$B117="","",'Sales Mix'!$B117*'Intermediate Work'!X$37*'Seasonality Impact'!Y117)</f>
        <v/>
      </c>
      <c r="Y117" s="15" t="str">
        <f>IF('Sales Mix'!$B117="","",'Sales Mix'!$B117*'Intermediate Work'!Y$37*'Seasonality Impact'!Z117)</f>
        <v/>
      </c>
      <c r="Z117" s="15" t="str">
        <f>IF('Sales Mix'!$B117="","",'Sales Mix'!$B117*'Intermediate Work'!Z$37*'Seasonality Impact'!AA117)</f>
        <v/>
      </c>
      <c r="AA117" s="15" t="str">
        <f>IF('Sales Mix'!$B117="","",'Sales Mix'!$B117*'Intermediate Work'!AA$37*'Seasonality Impact'!AB117)</f>
        <v/>
      </c>
      <c r="AB117" s="15" t="str">
        <f>IF('Sales Mix'!$B117="","",'Sales Mix'!$B117*'Intermediate Work'!AB$37*'Seasonality Impact'!AC117)</f>
        <v/>
      </c>
      <c r="AC117" s="15" t="str">
        <f>IF('Sales Mix'!$B117="","",'Sales Mix'!$B117*'Intermediate Work'!AC$37*'Seasonality Impact'!AD117)</f>
        <v/>
      </c>
      <c r="AD117" s="15" t="str">
        <f>IF('Sales Mix'!$B117="","",'Sales Mix'!$B117*'Intermediate Work'!AD$37*'Seasonality Impact'!AE117)</f>
        <v/>
      </c>
      <c r="AE117" s="15" t="str">
        <f>IF('Sales Mix'!$B117="","",'Sales Mix'!$B117*'Intermediate Work'!AE$37*'Seasonality Impact'!AF117)</f>
        <v/>
      </c>
      <c r="AF117" s="15" t="str">
        <f>IF('Sales Mix'!$B117="","",'Sales Mix'!$B117*'Intermediate Work'!AF$37*'Seasonality Impact'!AG117)</f>
        <v/>
      </c>
      <c r="AG117" s="15" t="str">
        <f>IF('Sales Mix'!$B117="","",'Sales Mix'!$B117*'Intermediate Work'!AG$37*'Seasonality Impact'!AH117)</f>
        <v/>
      </c>
      <c r="AH117" s="15" t="str">
        <f>IF('Sales Mix'!$B117="","",'Sales Mix'!$B117*'Intermediate Work'!AH$37*'Seasonality Impact'!AI117)</f>
        <v/>
      </c>
      <c r="AI117" s="15" t="str">
        <f>IF('Sales Mix'!$B117="","",'Sales Mix'!$B117*'Intermediate Work'!AI$37*'Seasonality Impact'!AJ117)</f>
        <v/>
      </c>
      <c r="AJ117" s="15" t="str">
        <f>IF('Sales Mix'!$B117="","",'Sales Mix'!$B117*'Intermediate Work'!AJ$37*'Seasonality Impact'!AK117)</f>
        <v/>
      </c>
      <c r="AK117" s="15" t="str">
        <f>IF('Sales Mix'!$B117="","",'Sales Mix'!$B117*'Intermediate Work'!AK$37*'Seasonality Impact'!AL117)</f>
        <v/>
      </c>
    </row>
    <row r="118" spans="1:37" x14ac:dyDescent="0.25">
      <c r="A118" t="str">
        <f>IF('Sales Mix'!A118="","",'Sales Mix'!A118)</f>
        <v/>
      </c>
      <c r="B118" s="15" t="str">
        <f>IF('Sales Mix'!$B118="","",'Sales Mix'!$B118*'Intermediate Work'!B$37*'Seasonality Impact'!C118)</f>
        <v/>
      </c>
      <c r="C118" s="15" t="str">
        <f>IF('Sales Mix'!$B118="","",'Sales Mix'!$B118*'Intermediate Work'!C$37*'Seasonality Impact'!D118)</f>
        <v/>
      </c>
      <c r="D118" s="15" t="str">
        <f>IF('Sales Mix'!$B118="","",'Sales Mix'!$B118*'Intermediate Work'!D$37*'Seasonality Impact'!E118)</f>
        <v/>
      </c>
      <c r="E118" s="15" t="str">
        <f>IF('Sales Mix'!$B118="","",'Sales Mix'!$B118*'Intermediate Work'!E$37*'Seasonality Impact'!F118)</f>
        <v/>
      </c>
      <c r="F118" s="15" t="str">
        <f>IF('Sales Mix'!$B118="","",'Sales Mix'!$B118*'Intermediate Work'!F$37*'Seasonality Impact'!G118)</f>
        <v/>
      </c>
      <c r="G118" s="15" t="str">
        <f>IF('Sales Mix'!$B118="","",'Sales Mix'!$B118*'Intermediate Work'!G$37*'Seasonality Impact'!H118)</f>
        <v/>
      </c>
      <c r="H118" s="15" t="str">
        <f>IF('Sales Mix'!$B118="","",'Sales Mix'!$B118*'Intermediate Work'!H$37*'Seasonality Impact'!I118)</f>
        <v/>
      </c>
      <c r="I118" s="15" t="str">
        <f>IF('Sales Mix'!$B118="","",'Sales Mix'!$B118*'Intermediate Work'!I$37*'Seasonality Impact'!J118)</f>
        <v/>
      </c>
      <c r="J118" s="15" t="str">
        <f>IF('Sales Mix'!$B118="","",'Sales Mix'!$B118*'Intermediate Work'!J$37*'Seasonality Impact'!K118)</f>
        <v/>
      </c>
      <c r="K118" s="15" t="str">
        <f>IF('Sales Mix'!$B118="","",'Sales Mix'!$B118*'Intermediate Work'!K$37*'Seasonality Impact'!L118)</f>
        <v/>
      </c>
      <c r="L118" s="15" t="str">
        <f>IF('Sales Mix'!$B118="","",'Sales Mix'!$B118*'Intermediate Work'!L$37*'Seasonality Impact'!M118)</f>
        <v/>
      </c>
      <c r="M118" s="15" t="str">
        <f>IF('Sales Mix'!$B118="","",'Sales Mix'!$B118*'Intermediate Work'!M$37*'Seasonality Impact'!N118)</f>
        <v/>
      </c>
      <c r="N118" s="15" t="str">
        <f>IF('Sales Mix'!$B118="","",'Sales Mix'!$B118*'Intermediate Work'!N$37*'Seasonality Impact'!O118)</f>
        <v/>
      </c>
      <c r="O118" s="15" t="str">
        <f>IF('Sales Mix'!$B118="","",'Sales Mix'!$B118*'Intermediate Work'!O$37*'Seasonality Impact'!P118)</f>
        <v/>
      </c>
      <c r="P118" s="15" t="str">
        <f>IF('Sales Mix'!$B118="","",'Sales Mix'!$B118*'Intermediate Work'!P$37*'Seasonality Impact'!Q118)</f>
        <v/>
      </c>
      <c r="Q118" s="15" t="str">
        <f>IF('Sales Mix'!$B118="","",'Sales Mix'!$B118*'Intermediate Work'!Q$37*'Seasonality Impact'!R118)</f>
        <v/>
      </c>
      <c r="R118" s="15" t="str">
        <f>IF('Sales Mix'!$B118="","",'Sales Mix'!$B118*'Intermediate Work'!R$37*'Seasonality Impact'!S118)</f>
        <v/>
      </c>
      <c r="S118" s="15" t="str">
        <f>IF('Sales Mix'!$B118="","",'Sales Mix'!$B118*'Intermediate Work'!S$37*'Seasonality Impact'!T118)</f>
        <v/>
      </c>
      <c r="T118" s="15" t="str">
        <f>IF('Sales Mix'!$B118="","",'Sales Mix'!$B118*'Intermediate Work'!T$37*'Seasonality Impact'!U118)</f>
        <v/>
      </c>
      <c r="U118" s="15" t="str">
        <f>IF('Sales Mix'!$B118="","",'Sales Mix'!$B118*'Intermediate Work'!U$37*'Seasonality Impact'!V118)</f>
        <v/>
      </c>
      <c r="V118" s="15" t="str">
        <f>IF('Sales Mix'!$B118="","",'Sales Mix'!$B118*'Intermediate Work'!V$37*'Seasonality Impact'!W118)</f>
        <v/>
      </c>
      <c r="W118" s="15" t="str">
        <f>IF('Sales Mix'!$B118="","",'Sales Mix'!$B118*'Intermediate Work'!W$37*'Seasonality Impact'!X118)</f>
        <v/>
      </c>
      <c r="X118" s="15" t="str">
        <f>IF('Sales Mix'!$B118="","",'Sales Mix'!$B118*'Intermediate Work'!X$37*'Seasonality Impact'!Y118)</f>
        <v/>
      </c>
      <c r="Y118" s="15" t="str">
        <f>IF('Sales Mix'!$B118="","",'Sales Mix'!$B118*'Intermediate Work'!Y$37*'Seasonality Impact'!Z118)</f>
        <v/>
      </c>
      <c r="Z118" s="15" t="str">
        <f>IF('Sales Mix'!$B118="","",'Sales Mix'!$B118*'Intermediate Work'!Z$37*'Seasonality Impact'!AA118)</f>
        <v/>
      </c>
      <c r="AA118" s="15" t="str">
        <f>IF('Sales Mix'!$B118="","",'Sales Mix'!$B118*'Intermediate Work'!AA$37*'Seasonality Impact'!AB118)</f>
        <v/>
      </c>
      <c r="AB118" s="15" t="str">
        <f>IF('Sales Mix'!$B118="","",'Sales Mix'!$B118*'Intermediate Work'!AB$37*'Seasonality Impact'!AC118)</f>
        <v/>
      </c>
      <c r="AC118" s="15" t="str">
        <f>IF('Sales Mix'!$B118="","",'Sales Mix'!$B118*'Intermediate Work'!AC$37*'Seasonality Impact'!AD118)</f>
        <v/>
      </c>
      <c r="AD118" s="15" t="str">
        <f>IF('Sales Mix'!$B118="","",'Sales Mix'!$B118*'Intermediate Work'!AD$37*'Seasonality Impact'!AE118)</f>
        <v/>
      </c>
      <c r="AE118" s="15" t="str">
        <f>IF('Sales Mix'!$B118="","",'Sales Mix'!$B118*'Intermediate Work'!AE$37*'Seasonality Impact'!AF118)</f>
        <v/>
      </c>
      <c r="AF118" s="15" t="str">
        <f>IF('Sales Mix'!$B118="","",'Sales Mix'!$B118*'Intermediate Work'!AF$37*'Seasonality Impact'!AG118)</f>
        <v/>
      </c>
      <c r="AG118" s="15" t="str">
        <f>IF('Sales Mix'!$B118="","",'Sales Mix'!$B118*'Intermediate Work'!AG$37*'Seasonality Impact'!AH118)</f>
        <v/>
      </c>
      <c r="AH118" s="15" t="str">
        <f>IF('Sales Mix'!$B118="","",'Sales Mix'!$B118*'Intermediate Work'!AH$37*'Seasonality Impact'!AI118)</f>
        <v/>
      </c>
      <c r="AI118" s="15" t="str">
        <f>IF('Sales Mix'!$B118="","",'Sales Mix'!$B118*'Intermediate Work'!AI$37*'Seasonality Impact'!AJ118)</f>
        <v/>
      </c>
      <c r="AJ118" s="15" t="str">
        <f>IF('Sales Mix'!$B118="","",'Sales Mix'!$B118*'Intermediate Work'!AJ$37*'Seasonality Impact'!AK118)</f>
        <v/>
      </c>
      <c r="AK118" s="15" t="str">
        <f>IF('Sales Mix'!$B118="","",'Sales Mix'!$B118*'Intermediate Work'!AK$37*'Seasonality Impact'!AL118)</f>
        <v/>
      </c>
    </row>
    <row r="119" spans="1:37" x14ac:dyDescent="0.25">
      <c r="A119" t="str">
        <f>IF('Sales Mix'!A119="","",'Sales Mix'!A119)</f>
        <v/>
      </c>
      <c r="B119" s="15" t="str">
        <f>IF('Sales Mix'!$B119="","",'Sales Mix'!$B119*'Intermediate Work'!B$37*'Seasonality Impact'!C119)</f>
        <v/>
      </c>
      <c r="C119" s="15" t="str">
        <f>IF('Sales Mix'!$B119="","",'Sales Mix'!$B119*'Intermediate Work'!C$37*'Seasonality Impact'!D119)</f>
        <v/>
      </c>
      <c r="D119" s="15" t="str">
        <f>IF('Sales Mix'!$B119="","",'Sales Mix'!$B119*'Intermediate Work'!D$37*'Seasonality Impact'!E119)</f>
        <v/>
      </c>
      <c r="E119" s="15" t="str">
        <f>IF('Sales Mix'!$B119="","",'Sales Mix'!$B119*'Intermediate Work'!E$37*'Seasonality Impact'!F119)</f>
        <v/>
      </c>
      <c r="F119" s="15" t="str">
        <f>IF('Sales Mix'!$B119="","",'Sales Mix'!$B119*'Intermediate Work'!F$37*'Seasonality Impact'!G119)</f>
        <v/>
      </c>
      <c r="G119" s="15" t="str">
        <f>IF('Sales Mix'!$B119="","",'Sales Mix'!$B119*'Intermediate Work'!G$37*'Seasonality Impact'!H119)</f>
        <v/>
      </c>
      <c r="H119" s="15" t="str">
        <f>IF('Sales Mix'!$B119="","",'Sales Mix'!$B119*'Intermediate Work'!H$37*'Seasonality Impact'!I119)</f>
        <v/>
      </c>
      <c r="I119" s="15" t="str">
        <f>IF('Sales Mix'!$B119="","",'Sales Mix'!$B119*'Intermediate Work'!I$37*'Seasonality Impact'!J119)</f>
        <v/>
      </c>
      <c r="J119" s="15" t="str">
        <f>IF('Sales Mix'!$B119="","",'Sales Mix'!$B119*'Intermediate Work'!J$37*'Seasonality Impact'!K119)</f>
        <v/>
      </c>
      <c r="K119" s="15" t="str">
        <f>IF('Sales Mix'!$B119="","",'Sales Mix'!$B119*'Intermediate Work'!K$37*'Seasonality Impact'!L119)</f>
        <v/>
      </c>
      <c r="L119" s="15" t="str">
        <f>IF('Sales Mix'!$B119="","",'Sales Mix'!$B119*'Intermediate Work'!L$37*'Seasonality Impact'!M119)</f>
        <v/>
      </c>
      <c r="M119" s="15" t="str">
        <f>IF('Sales Mix'!$B119="","",'Sales Mix'!$B119*'Intermediate Work'!M$37*'Seasonality Impact'!N119)</f>
        <v/>
      </c>
      <c r="N119" s="15" t="str">
        <f>IF('Sales Mix'!$B119="","",'Sales Mix'!$B119*'Intermediate Work'!N$37*'Seasonality Impact'!O119)</f>
        <v/>
      </c>
      <c r="O119" s="15" t="str">
        <f>IF('Sales Mix'!$B119="","",'Sales Mix'!$B119*'Intermediate Work'!O$37*'Seasonality Impact'!P119)</f>
        <v/>
      </c>
      <c r="P119" s="15" t="str">
        <f>IF('Sales Mix'!$B119="","",'Sales Mix'!$B119*'Intermediate Work'!P$37*'Seasonality Impact'!Q119)</f>
        <v/>
      </c>
      <c r="Q119" s="15" t="str">
        <f>IF('Sales Mix'!$B119="","",'Sales Mix'!$B119*'Intermediate Work'!Q$37*'Seasonality Impact'!R119)</f>
        <v/>
      </c>
      <c r="R119" s="15" t="str">
        <f>IF('Sales Mix'!$B119="","",'Sales Mix'!$B119*'Intermediate Work'!R$37*'Seasonality Impact'!S119)</f>
        <v/>
      </c>
      <c r="S119" s="15" t="str">
        <f>IF('Sales Mix'!$B119="","",'Sales Mix'!$B119*'Intermediate Work'!S$37*'Seasonality Impact'!T119)</f>
        <v/>
      </c>
      <c r="T119" s="15" t="str">
        <f>IF('Sales Mix'!$B119="","",'Sales Mix'!$B119*'Intermediate Work'!T$37*'Seasonality Impact'!U119)</f>
        <v/>
      </c>
      <c r="U119" s="15" t="str">
        <f>IF('Sales Mix'!$B119="","",'Sales Mix'!$B119*'Intermediate Work'!U$37*'Seasonality Impact'!V119)</f>
        <v/>
      </c>
      <c r="V119" s="15" t="str">
        <f>IF('Sales Mix'!$B119="","",'Sales Mix'!$B119*'Intermediate Work'!V$37*'Seasonality Impact'!W119)</f>
        <v/>
      </c>
      <c r="W119" s="15" t="str">
        <f>IF('Sales Mix'!$B119="","",'Sales Mix'!$B119*'Intermediate Work'!W$37*'Seasonality Impact'!X119)</f>
        <v/>
      </c>
      <c r="X119" s="15" t="str">
        <f>IF('Sales Mix'!$B119="","",'Sales Mix'!$B119*'Intermediate Work'!X$37*'Seasonality Impact'!Y119)</f>
        <v/>
      </c>
      <c r="Y119" s="15" t="str">
        <f>IF('Sales Mix'!$B119="","",'Sales Mix'!$B119*'Intermediate Work'!Y$37*'Seasonality Impact'!Z119)</f>
        <v/>
      </c>
      <c r="Z119" s="15" t="str">
        <f>IF('Sales Mix'!$B119="","",'Sales Mix'!$B119*'Intermediate Work'!Z$37*'Seasonality Impact'!AA119)</f>
        <v/>
      </c>
      <c r="AA119" s="15" t="str">
        <f>IF('Sales Mix'!$B119="","",'Sales Mix'!$B119*'Intermediate Work'!AA$37*'Seasonality Impact'!AB119)</f>
        <v/>
      </c>
      <c r="AB119" s="15" t="str">
        <f>IF('Sales Mix'!$B119="","",'Sales Mix'!$B119*'Intermediate Work'!AB$37*'Seasonality Impact'!AC119)</f>
        <v/>
      </c>
      <c r="AC119" s="15" t="str">
        <f>IF('Sales Mix'!$B119="","",'Sales Mix'!$B119*'Intermediate Work'!AC$37*'Seasonality Impact'!AD119)</f>
        <v/>
      </c>
      <c r="AD119" s="15" t="str">
        <f>IF('Sales Mix'!$B119="","",'Sales Mix'!$B119*'Intermediate Work'!AD$37*'Seasonality Impact'!AE119)</f>
        <v/>
      </c>
      <c r="AE119" s="15" t="str">
        <f>IF('Sales Mix'!$B119="","",'Sales Mix'!$B119*'Intermediate Work'!AE$37*'Seasonality Impact'!AF119)</f>
        <v/>
      </c>
      <c r="AF119" s="15" t="str">
        <f>IF('Sales Mix'!$B119="","",'Sales Mix'!$B119*'Intermediate Work'!AF$37*'Seasonality Impact'!AG119)</f>
        <v/>
      </c>
      <c r="AG119" s="15" t="str">
        <f>IF('Sales Mix'!$B119="","",'Sales Mix'!$B119*'Intermediate Work'!AG$37*'Seasonality Impact'!AH119)</f>
        <v/>
      </c>
      <c r="AH119" s="15" t="str">
        <f>IF('Sales Mix'!$B119="","",'Sales Mix'!$B119*'Intermediate Work'!AH$37*'Seasonality Impact'!AI119)</f>
        <v/>
      </c>
      <c r="AI119" s="15" t="str">
        <f>IF('Sales Mix'!$B119="","",'Sales Mix'!$B119*'Intermediate Work'!AI$37*'Seasonality Impact'!AJ119)</f>
        <v/>
      </c>
      <c r="AJ119" s="15" t="str">
        <f>IF('Sales Mix'!$B119="","",'Sales Mix'!$B119*'Intermediate Work'!AJ$37*'Seasonality Impact'!AK119)</f>
        <v/>
      </c>
      <c r="AK119" s="15" t="str">
        <f>IF('Sales Mix'!$B119="","",'Sales Mix'!$B119*'Intermediate Work'!AK$37*'Seasonality Impact'!AL119)</f>
        <v/>
      </c>
    </row>
    <row r="120" spans="1:37" x14ac:dyDescent="0.25">
      <c r="A120" t="str">
        <f>IF('Sales Mix'!A120="","",'Sales Mix'!A120)</f>
        <v/>
      </c>
      <c r="B120" s="15" t="str">
        <f>IF('Sales Mix'!$B120="","",'Sales Mix'!$B120*'Intermediate Work'!B$37*'Seasonality Impact'!C120)</f>
        <v/>
      </c>
      <c r="C120" s="15" t="str">
        <f>IF('Sales Mix'!$B120="","",'Sales Mix'!$B120*'Intermediate Work'!C$37*'Seasonality Impact'!D120)</f>
        <v/>
      </c>
      <c r="D120" s="15" t="str">
        <f>IF('Sales Mix'!$B120="","",'Sales Mix'!$B120*'Intermediate Work'!D$37*'Seasonality Impact'!E120)</f>
        <v/>
      </c>
      <c r="E120" s="15" t="str">
        <f>IF('Sales Mix'!$B120="","",'Sales Mix'!$B120*'Intermediate Work'!E$37*'Seasonality Impact'!F120)</f>
        <v/>
      </c>
      <c r="F120" s="15" t="str">
        <f>IF('Sales Mix'!$B120="","",'Sales Mix'!$B120*'Intermediate Work'!F$37*'Seasonality Impact'!G120)</f>
        <v/>
      </c>
      <c r="G120" s="15" t="str">
        <f>IF('Sales Mix'!$B120="","",'Sales Mix'!$B120*'Intermediate Work'!G$37*'Seasonality Impact'!H120)</f>
        <v/>
      </c>
      <c r="H120" s="15" t="str">
        <f>IF('Sales Mix'!$B120="","",'Sales Mix'!$B120*'Intermediate Work'!H$37*'Seasonality Impact'!I120)</f>
        <v/>
      </c>
      <c r="I120" s="15" t="str">
        <f>IF('Sales Mix'!$B120="","",'Sales Mix'!$B120*'Intermediate Work'!I$37*'Seasonality Impact'!J120)</f>
        <v/>
      </c>
      <c r="J120" s="15" t="str">
        <f>IF('Sales Mix'!$B120="","",'Sales Mix'!$B120*'Intermediate Work'!J$37*'Seasonality Impact'!K120)</f>
        <v/>
      </c>
      <c r="K120" s="15" t="str">
        <f>IF('Sales Mix'!$B120="","",'Sales Mix'!$B120*'Intermediate Work'!K$37*'Seasonality Impact'!L120)</f>
        <v/>
      </c>
      <c r="L120" s="15" t="str">
        <f>IF('Sales Mix'!$B120="","",'Sales Mix'!$B120*'Intermediate Work'!L$37*'Seasonality Impact'!M120)</f>
        <v/>
      </c>
      <c r="M120" s="15" t="str">
        <f>IF('Sales Mix'!$B120="","",'Sales Mix'!$B120*'Intermediate Work'!M$37*'Seasonality Impact'!N120)</f>
        <v/>
      </c>
      <c r="N120" s="15" t="str">
        <f>IF('Sales Mix'!$B120="","",'Sales Mix'!$B120*'Intermediate Work'!N$37*'Seasonality Impact'!O120)</f>
        <v/>
      </c>
      <c r="O120" s="15" t="str">
        <f>IF('Sales Mix'!$B120="","",'Sales Mix'!$B120*'Intermediate Work'!O$37*'Seasonality Impact'!P120)</f>
        <v/>
      </c>
      <c r="P120" s="15" t="str">
        <f>IF('Sales Mix'!$B120="","",'Sales Mix'!$B120*'Intermediate Work'!P$37*'Seasonality Impact'!Q120)</f>
        <v/>
      </c>
      <c r="Q120" s="15" t="str">
        <f>IF('Sales Mix'!$B120="","",'Sales Mix'!$B120*'Intermediate Work'!Q$37*'Seasonality Impact'!R120)</f>
        <v/>
      </c>
      <c r="R120" s="15" t="str">
        <f>IF('Sales Mix'!$B120="","",'Sales Mix'!$B120*'Intermediate Work'!R$37*'Seasonality Impact'!S120)</f>
        <v/>
      </c>
      <c r="S120" s="15" t="str">
        <f>IF('Sales Mix'!$B120="","",'Sales Mix'!$B120*'Intermediate Work'!S$37*'Seasonality Impact'!T120)</f>
        <v/>
      </c>
      <c r="T120" s="15" t="str">
        <f>IF('Sales Mix'!$B120="","",'Sales Mix'!$B120*'Intermediate Work'!T$37*'Seasonality Impact'!U120)</f>
        <v/>
      </c>
      <c r="U120" s="15" t="str">
        <f>IF('Sales Mix'!$B120="","",'Sales Mix'!$B120*'Intermediate Work'!U$37*'Seasonality Impact'!V120)</f>
        <v/>
      </c>
      <c r="V120" s="15" t="str">
        <f>IF('Sales Mix'!$B120="","",'Sales Mix'!$B120*'Intermediate Work'!V$37*'Seasonality Impact'!W120)</f>
        <v/>
      </c>
      <c r="W120" s="15" t="str">
        <f>IF('Sales Mix'!$B120="","",'Sales Mix'!$B120*'Intermediate Work'!W$37*'Seasonality Impact'!X120)</f>
        <v/>
      </c>
      <c r="X120" s="15" t="str">
        <f>IF('Sales Mix'!$B120="","",'Sales Mix'!$B120*'Intermediate Work'!X$37*'Seasonality Impact'!Y120)</f>
        <v/>
      </c>
      <c r="Y120" s="15" t="str">
        <f>IF('Sales Mix'!$B120="","",'Sales Mix'!$B120*'Intermediate Work'!Y$37*'Seasonality Impact'!Z120)</f>
        <v/>
      </c>
      <c r="Z120" s="15" t="str">
        <f>IF('Sales Mix'!$B120="","",'Sales Mix'!$B120*'Intermediate Work'!Z$37*'Seasonality Impact'!AA120)</f>
        <v/>
      </c>
      <c r="AA120" s="15" t="str">
        <f>IF('Sales Mix'!$B120="","",'Sales Mix'!$B120*'Intermediate Work'!AA$37*'Seasonality Impact'!AB120)</f>
        <v/>
      </c>
      <c r="AB120" s="15" t="str">
        <f>IF('Sales Mix'!$B120="","",'Sales Mix'!$B120*'Intermediate Work'!AB$37*'Seasonality Impact'!AC120)</f>
        <v/>
      </c>
      <c r="AC120" s="15" t="str">
        <f>IF('Sales Mix'!$B120="","",'Sales Mix'!$B120*'Intermediate Work'!AC$37*'Seasonality Impact'!AD120)</f>
        <v/>
      </c>
      <c r="AD120" s="15" t="str">
        <f>IF('Sales Mix'!$B120="","",'Sales Mix'!$B120*'Intermediate Work'!AD$37*'Seasonality Impact'!AE120)</f>
        <v/>
      </c>
      <c r="AE120" s="15" t="str">
        <f>IF('Sales Mix'!$B120="","",'Sales Mix'!$B120*'Intermediate Work'!AE$37*'Seasonality Impact'!AF120)</f>
        <v/>
      </c>
      <c r="AF120" s="15" t="str">
        <f>IF('Sales Mix'!$B120="","",'Sales Mix'!$B120*'Intermediate Work'!AF$37*'Seasonality Impact'!AG120)</f>
        <v/>
      </c>
      <c r="AG120" s="15" t="str">
        <f>IF('Sales Mix'!$B120="","",'Sales Mix'!$B120*'Intermediate Work'!AG$37*'Seasonality Impact'!AH120)</f>
        <v/>
      </c>
      <c r="AH120" s="15" t="str">
        <f>IF('Sales Mix'!$B120="","",'Sales Mix'!$B120*'Intermediate Work'!AH$37*'Seasonality Impact'!AI120)</f>
        <v/>
      </c>
      <c r="AI120" s="15" t="str">
        <f>IF('Sales Mix'!$B120="","",'Sales Mix'!$B120*'Intermediate Work'!AI$37*'Seasonality Impact'!AJ120)</f>
        <v/>
      </c>
      <c r="AJ120" s="15" t="str">
        <f>IF('Sales Mix'!$B120="","",'Sales Mix'!$B120*'Intermediate Work'!AJ$37*'Seasonality Impact'!AK120)</f>
        <v/>
      </c>
      <c r="AK120" s="15" t="str">
        <f>IF('Sales Mix'!$B120="","",'Sales Mix'!$B120*'Intermediate Work'!AK$37*'Seasonality Impact'!AL120)</f>
        <v/>
      </c>
    </row>
    <row r="121" spans="1:37" x14ac:dyDescent="0.25">
      <c r="A121" t="str">
        <f>IF('Sales Mix'!A121="","",'Sales Mix'!A121)</f>
        <v/>
      </c>
      <c r="B121" s="15" t="str">
        <f>IF('Sales Mix'!$B121="","",'Sales Mix'!$B121*'Intermediate Work'!B$37*'Seasonality Impact'!C121)</f>
        <v/>
      </c>
      <c r="C121" s="15" t="str">
        <f>IF('Sales Mix'!$B121="","",'Sales Mix'!$B121*'Intermediate Work'!C$37*'Seasonality Impact'!D121)</f>
        <v/>
      </c>
      <c r="D121" s="15" t="str">
        <f>IF('Sales Mix'!$B121="","",'Sales Mix'!$B121*'Intermediate Work'!D$37*'Seasonality Impact'!E121)</f>
        <v/>
      </c>
      <c r="E121" s="15" t="str">
        <f>IF('Sales Mix'!$B121="","",'Sales Mix'!$B121*'Intermediate Work'!E$37*'Seasonality Impact'!F121)</f>
        <v/>
      </c>
      <c r="F121" s="15" t="str">
        <f>IF('Sales Mix'!$B121="","",'Sales Mix'!$B121*'Intermediate Work'!F$37*'Seasonality Impact'!G121)</f>
        <v/>
      </c>
      <c r="G121" s="15" t="str">
        <f>IF('Sales Mix'!$B121="","",'Sales Mix'!$B121*'Intermediate Work'!G$37*'Seasonality Impact'!H121)</f>
        <v/>
      </c>
      <c r="H121" s="15" t="str">
        <f>IF('Sales Mix'!$B121="","",'Sales Mix'!$B121*'Intermediate Work'!H$37*'Seasonality Impact'!I121)</f>
        <v/>
      </c>
      <c r="I121" s="15" t="str">
        <f>IF('Sales Mix'!$B121="","",'Sales Mix'!$B121*'Intermediate Work'!I$37*'Seasonality Impact'!J121)</f>
        <v/>
      </c>
      <c r="J121" s="15" t="str">
        <f>IF('Sales Mix'!$B121="","",'Sales Mix'!$B121*'Intermediate Work'!J$37*'Seasonality Impact'!K121)</f>
        <v/>
      </c>
      <c r="K121" s="15" t="str">
        <f>IF('Sales Mix'!$B121="","",'Sales Mix'!$B121*'Intermediate Work'!K$37*'Seasonality Impact'!L121)</f>
        <v/>
      </c>
      <c r="L121" s="15" t="str">
        <f>IF('Sales Mix'!$B121="","",'Sales Mix'!$B121*'Intermediate Work'!L$37*'Seasonality Impact'!M121)</f>
        <v/>
      </c>
      <c r="M121" s="15" t="str">
        <f>IF('Sales Mix'!$B121="","",'Sales Mix'!$B121*'Intermediate Work'!M$37*'Seasonality Impact'!N121)</f>
        <v/>
      </c>
      <c r="N121" s="15" t="str">
        <f>IF('Sales Mix'!$B121="","",'Sales Mix'!$B121*'Intermediate Work'!N$37*'Seasonality Impact'!O121)</f>
        <v/>
      </c>
      <c r="O121" s="15" t="str">
        <f>IF('Sales Mix'!$B121="","",'Sales Mix'!$B121*'Intermediate Work'!O$37*'Seasonality Impact'!P121)</f>
        <v/>
      </c>
      <c r="P121" s="15" t="str">
        <f>IF('Sales Mix'!$B121="","",'Sales Mix'!$B121*'Intermediate Work'!P$37*'Seasonality Impact'!Q121)</f>
        <v/>
      </c>
      <c r="Q121" s="15" t="str">
        <f>IF('Sales Mix'!$B121="","",'Sales Mix'!$B121*'Intermediate Work'!Q$37*'Seasonality Impact'!R121)</f>
        <v/>
      </c>
      <c r="R121" s="15" t="str">
        <f>IF('Sales Mix'!$B121="","",'Sales Mix'!$B121*'Intermediate Work'!R$37*'Seasonality Impact'!S121)</f>
        <v/>
      </c>
      <c r="S121" s="15" t="str">
        <f>IF('Sales Mix'!$B121="","",'Sales Mix'!$B121*'Intermediate Work'!S$37*'Seasonality Impact'!T121)</f>
        <v/>
      </c>
      <c r="T121" s="15" t="str">
        <f>IF('Sales Mix'!$B121="","",'Sales Mix'!$B121*'Intermediate Work'!T$37*'Seasonality Impact'!U121)</f>
        <v/>
      </c>
      <c r="U121" s="15" t="str">
        <f>IF('Sales Mix'!$B121="","",'Sales Mix'!$B121*'Intermediate Work'!U$37*'Seasonality Impact'!V121)</f>
        <v/>
      </c>
      <c r="V121" s="15" t="str">
        <f>IF('Sales Mix'!$B121="","",'Sales Mix'!$B121*'Intermediate Work'!V$37*'Seasonality Impact'!W121)</f>
        <v/>
      </c>
      <c r="W121" s="15" t="str">
        <f>IF('Sales Mix'!$B121="","",'Sales Mix'!$B121*'Intermediate Work'!W$37*'Seasonality Impact'!X121)</f>
        <v/>
      </c>
      <c r="X121" s="15" t="str">
        <f>IF('Sales Mix'!$B121="","",'Sales Mix'!$B121*'Intermediate Work'!X$37*'Seasonality Impact'!Y121)</f>
        <v/>
      </c>
      <c r="Y121" s="15" t="str">
        <f>IF('Sales Mix'!$B121="","",'Sales Mix'!$B121*'Intermediate Work'!Y$37*'Seasonality Impact'!Z121)</f>
        <v/>
      </c>
      <c r="Z121" s="15" t="str">
        <f>IF('Sales Mix'!$B121="","",'Sales Mix'!$B121*'Intermediate Work'!Z$37*'Seasonality Impact'!AA121)</f>
        <v/>
      </c>
      <c r="AA121" s="15" t="str">
        <f>IF('Sales Mix'!$B121="","",'Sales Mix'!$B121*'Intermediate Work'!AA$37*'Seasonality Impact'!AB121)</f>
        <v/>
      </c>
      <c r="AB121" s="15" t="str">
        <f>IF('Sales Mix'!$B121="","",'Sales Mix'!$B121*'Intermediate Work'!AB$37*'Seasonality Impact'!AC121)</f>
        <v/>
      </c>
      <c r="AC121" s="15" t="str">
        <f>IF('Sales Mix'!$B121="","",'Sales Mix'!$B121*'Intermediate Work'!AC$37*'Seasonality Impact'!AD121)</f>
        <v/>
      </c>
      <c r="AD121" s="15" t="str">
        <f>IF('Sales Mix'!$B121="","",'Sales Mix'!$B121*'Intermediate Work'!AD$37*'Seasonality Impact'!AE121)</f>
        <v/>
      </c>
      <c r="AE121" s="15" t="str">
        <f>IF('Sales Mix'!$B121="","",'Sales Mix'!$B121*'Intermediate Work'!AE$37*'Seasonality Impact'!AF121)</f>
        <v/>
      </c>
      <c r="AF121" s="15" t="str">
        <f>IF('Sales Mix'!$B121="","",'Sales Mix'!$B121*'Intermediate Work'!AF$37*'Seasonality Impact'!AG121)</f>
        <v/>
      </c>
      <c r="AG121" s="15" t="str">
        <f>IF('Sales Mix'!$B121="","",'Sales Mix'!$B121*'Intermediate Work'!AG$37*'Seasonality Impact'!AH121)</f>
        <v/>
      </c>
      <c r="AH121" s="15" t="str">
        <f>IF('Sales Mix'!$B121="","",'Sales Mix'!$B121*'Intermediate Work'!AH$37*'Seasonality Impact'!AI121)</f>
        <v/>
      </c>
      <c r="AI121" s="15" t="str">
        <f>IF('Sales Mix'!$B121="","",'Sales Mix'!$B121*'Intermediate Work'!AI$37*'Seasonality Impact'!AJ121)</f>
        <v/>
      </c>
      <c r="AJ121" s="15" t="str">
        <f>IF('Sales Mix'!$B121="","",'Sales Mix'!$B121*'Intermediate Work'!AJ$37*'Seasonality Impact'!AK121)</f>
        <v/>
      </c>
      <c r="AK121" s="15" t="str">
        <f>IF('Sales Mix'!$B121="","",'Sales Mix'!$B121*'Intermediate Work'!AK$37*'Seasonality Impact'!AL121)</f>
        <v/>
      </c>
    </row>
    <row r="122" spans="1:37" x14ac:dyDescent="0.25">
      <c r="A122" t="str">
        <f>IF('Sales Mix'!A122="","",'Sales Mix'!A122)</f>
        <v/>
      </c>
      <c r="B122" s="15" t="str">
        <f>IF('Sales Mix'!$B122="","",'Sales Mix'!$B122*'Intermediate Work'!B$37*'Seasonality Impact'!C122)</f>
        <v/>
      </c>
      <c r="C122" s="15" t="str">
        <f>IF('Sales Mix'!$B122="","",'Sales Mix'!$B122*'Intermediate Work'!C$37*'Seasonality Impact'!D122)</f>
        <v/>
      </c>
      <c r="D122" s="15" t="str">
        <f>IF('Sales Mix'!$B122="","",'Sales Mix'!$B122*'Intermediate Work'!D$37*'Seasonality Impact'!E122)</f>
        <v/>
      </c>
      <c r="E122" s="15" t="str">
        <f>IF('Sales Mix'!$B122="","",'Sales Mix'!$B122*'Intermediate Work'!E$37*'Seasonality Impact'!F122)</f>
        <v/>
      </c>
      <c r="F122" s="15" t="str">
        <f>IF('Sales Mix'!$B122="","",'Sales Mix'!$B122*'Intermediate Work'!F$37*'Seasonality Impact'!G122)</f>
        <v/>
      </c>
      <c r="G122" s="15" t="str">
        <f>IF('Sales Mix'!$B122="","",'Sales Mix'!$B122*'Intermediate Work'!G$37*'Seasonality Impact'!H122)</f>
        <v/>
      </c>
      <c r="H122" s="15" t="str">
        <f>IF('Sales Mix'!$B122="","",'Sales Mix'!$B122*'Intermediate Work'!H$37*'Seasonality Impact'!I122)</f>
        <v/>
      </c>
      <c r="I122" s="15" t="str">
        <f>IF('Sales Mix'!$B122="","",'Sales Mix'!$B122*'Intermediate Work'!I$37*'Seasonality Impact'!J122)</f>
        <v/>
      </c>
      <c r="J122" s="15" t="str">
        <f>IF('Sales Mix'!$B122="","",'Sales Mix'!$B122*'Intermediate Work'!J$37*'Seasonality Impact'!K122)</f>
        <v/>
      </c>
      <c r="K122" s="15" t="str">
        <f>IF('Sales Mix'!$B122="","",'Sales Mix'!$B122*'Intermediate Work'!K$37*'Seasonality Impact'!L122)</f>
        <v/>
      </c>
      <c r="L122" s="15" t="str">
        <f>IF('Sales Mix'!$B122="","",'Sales Mix'!$B122*'Intermediate Work'!L$37*'Seasonality Impact'!M122)</f>
        <v/>
      </c>
      <c r="M122" s="15" t="str">
        <f>IF('Sales Mix'!$B122="","",'Sales Mix'!$B122*'Intermediate Work'!M$37*'Seasonality Impact'!N122)</f>
        <v/>
      </c>
      <c r="N122" s="15" t="str">
        <f>IF('Sales Mix'!$B122="","",'Sales Mix'!$B122*'Intermediate Work'!N$37*'Seasonality Impact'!O122)</f>
        <v/>
      </c>
      <c r="O122" s="15" t="str">
        <f>IF('Sales Mix'!$B122="","",'Sales Mix'!$B122*'Intermediate Work'!O$37*'Seasonality Impact'!P122)</f>
        <v/>
      </c>
      <c r="P122" s="15" t="str">
        <f>IF('Sales Mix'!$B122="","",'Sales Mix'!$B122*'Intermediate Work'!P$37*'Seasonality Impact'!Q122)</f>
        <v/>
      </c>
      <c r="Q122" s="15" t="str">
        <f>IF('Sales Mix'!$B122="","",'Sales Mix'!$B122*'Intermediate Work'!Q$37*'Seasonality Impact'!R122)</f>
        <v/>
      </c>
      <c r="R122" s="15" t="str">
        <f>IF('Sales Mix'!$B122="","",'Sales Mix'!$B122*'Intermediate Work'!R$37*'Seasonality Impact'!S122)</f>
        <v/>
      </c>
      <c r="S122" s="15" t="str">
        <f>IF('Sales Mix'!$B122="","",'Sales Mix'!$B122*'Intermediate Work'!S$37*'Seasonality Impact'!T122)</f>
        <v/>
      </c>
      <c r="T122" s="15" t="str">
        <f>IF('Sales Mix'!$B122="","",'Sales Mix'!$B122*'Intermediate Work'!T$37*'Seasonality Impact'!U122)</f>
        <v/>
      </c>
      <c r="U122" s="15" t="str">
        <f>IF('Sales Mix'!$B122="","",'Sales Mix'!$B122*'Intermediate Work'!U$37*'Seasonality Impact'!V122)</f>
        <v/>
      </c>
      <c r="V122" s="15" t="str">
        <f>IF('Sales Mix'!$B122="","",'Sales Mix'!$B122*'Intermediate Work'!V$37*'Seasonality Impact'!W122)</f>
        <v/>
      </c>
      <c r="W122" s="15" t="str">
        <f>IF('Sales Mix'!$B122="","",'Sales Mix'!$B122*'Intermediate Work'!W$37*'Seasonality Impact'!X122)</f>
        <v/>
      </c>
      <c r="X122" s="15" t="str">
        <f>IF('Sales Mix'!$B122="","",'Sales Mix'!$B122*'Intermediate Work'!X$37*'Seasonality Impact'!Y122)</f>
        <v/>
      </c>
      <c r="Y122" s="15" t="str">
        <f>IF('Sales Mix'!$B122="","",'Sales Mix'!$B122*'Intermediate Work'!Y$37*'Seasonality Impact'!Z122)</f>
        <v/>
      </c>
      <c r="Z122" s="15" t="str">
        <f>IF('Sales Mix'!$B122="","",'Sales Mix'!$B122*'Intermediate Work'!Z$37*'Seasonality Impact'!AA122)</f>
        <v/>
      </c>
      <c r="AA122" s="15" t="str">
        <f>IF('Sales Mix'!$B122="","",'Sales Mix'!$B122*'Intermediate Work'!AA$37*'Seasonality Impact'!AB122)</f>
        <v/>
      </c>
      <c r="AB122" s="15" t="str">
        <f>IF('Sales Mix'!$B122="","",'Sales Mix'!$B122*'Intermediate Work'!AB$37*'Seasonality Impact'!AC122)</f>
        <v/>
      </c>
      <c r="AC122" s="15" t="str">
        <f>IF('Sales Mix'!$B122="","",'Sales Mix'!$B122*'Intermediate Work'!AC$37*'Seasonality Impact'!AD122)</f>
        <v/>
      </c>
      <c r="AD122" s="15" t="str">
        <f>IF('Sales Mix'!$B122="","",'Sales Mix'!$B122*'Intermediate Work'!AD$37*'Seasonality Impact'!AE122)</f>
        <v/>
      </c>
      <c r="AE122" s="15" t="str">
        <f>IF('Sales Mix'!$B122="","",'Sales Mix'!$B122*'Intermediate Work'!AE$37*'Seasonality Impact'!AF122)</f>
        <v/>
      </c>
      <c r="AF122" s="15" t="str">
        <f>IF('Sales Mix'!$B122="","",'Sales Mix'!$B122*'Intermediate Work'!AF$37*'Seasonality Impact'!AG122)</f>
        <v/>
      </c>
      <c r="AG122" s="15" t="str">
        <f>IF('Sales Mix'!$B122="","",'Sales Mix'!$B122*'Intermediate Work'!AG$37*'Seasonality Impact'!AH122)</f>
        <v/>
      </c>
      <c r="AH122" s="15" t="str">
        <f>IF('Sales Mix'!$B122="","",'Sales Mix'!$B122*'Intermediate Work'!AH$37*'Seasonality Impact'!AI122)</f>
        <v/>
      </c>
      <c r="AI122" s="15" t="str">
        <f>IF('Sales Mix'!$B122="","",'Sales Mix'!$B122*'Intermediate Work'!AI$37*'Seasonality Impact'!AJ122)</f>
        <v/>
      </c>
      <c r="AJ122" s="15" t="str">
        <f>IF('Sales Mix'!$B122="","",'Sales Mix'!$B122*'Intermediate Work'!AJ$37*'Seasonality Impact'!AK122)</f>
        <v/>
      </c>
      <c r="AK122" s="15" t="str">
        <f>IF('Sales Mix'!$B122="","",'Sales Mix'!$B122*'Intermediate Work'!AK$37*'Seasonality Impact'!AL122)</f>
        <v/>
      </c>
    </row>
    <row r="123" spans="1:37" x14ac:dyDescent="0.25">
      <c r="A123" t="str">
        <f>IF('Sales Mix'!A123="","",'Sales Mix'!A123)</f>
        <v/>
      </c>
      <c r="B123" s="15" t="str">
        <f>IF('Sales Mix'!$B123="","",'Sales Mix'!$B123*'Intermediate Work'!B$37*'Seasonality Impact'!C123)</f>
        <v/>
      </c>
      <c r="C123" s="15" t="str">
        <f>IF('Sales Mix'!$B123="","",'Sales Mix'!$B123*'Intermediate Work'!C$37*'Seasonality Impact'!D123)</f>
        <v/>
      </c>
      <c r="D123" s="15" t="str">
        <f>IF('Sales Mix'!$B123="","",'Sales Mix'!$B123*'Intermediate Work'!D$37*'Seasonality Impact'!E123)</f>
        <v/>
      </c>
      <c r="E123" s="15" t="str">
        <f>IF('Sales Mix'!$B123="","",'Sales Mix'!$B123*'Intermediate Work'!E$37*'Seasonality Impact'!F123)</f>
        <v/>
      </c>
      <c r="F123" s="15" t="str">
        <f>IF('Sales Mix'!$B123="","",'Sales Mix'!$B123*'Intermediate Work'!F$37*'Seasonality Impact'!G123)</f>
        <v/>
      </c>
      <c r="G123" s="15" t="str">
        <f>IF('Sales Mix'!$B123="","",'Sales Mix'!$B123*'Intermediate Work'!G$37*'Seasonality Impact'!H123)</f>
        <v/>
      </c>
      <c r="H123" s="15" t="str">
        <f>IF('Sales Mix'!$B123="","",'Sales Mix'!$B123*'Intermediate Work'!H$37*'Seasonality Impact'!I123)</f>
        <v/>
      </c>
      <c r="I123" s="15" t="str">
        <f>IF('Sales Mix'!$B123="","",'Sales Mix'!$B123*'Intermediate Work'!I$37*'Seasonality Impact'!J123)</f>
        <v/>
      </c>
      <c r="J123" s="15" t="str">
        <f>IF('Sales Mix'!$B123="","",'Sales Mix'!$B123*'Intermediate Work'!J$37*'Seasonality Impact'!K123)</f>
        <v/>
      </c>
      <c r="K123" s="15" t="str">
        <f>IF('Sales Mix'!$B123="","",'Sales Mix'!$B123*'Intermediate Work'!K$37*'Seasonality Impact'!L123)</f>
        <v/>
      </c>
      <c r="L123" s="15" t="str">
        <f>IF('Sales Mix'!$B123="","",'Sales Mix'!$B123*'Intermediate Work'!L$37*'Seasonality Impact'!M123)</f>
        <v/>
      </c>
      <c r="M123" s="15" t="str">
        <f>IF('Sales Mix'!$B123="","",'Sales Mix'!$B123*'Intermediate Work'!M$37*'Seasonality Impact'!N123)</f>
        <v/>
      </c>
      <c r="N123" s="15" t="str">
        <f>IF('Sales Mix'!$B123="","",'Sales Mix'!$B123*'Intermediate Work'!N$37*'Seasonality Impact'!O123)</f>
        <v/>
      </c>
      <c r="O123" s="15" t="str">
        <f>IF('Sales Mix'!$B123="","",'Sales Mix'!$B123*'Intermediate Work'!O$37*'Seasonality Impact'!P123)</f>
        <v/>
      </c>
      <c r="P123" s="15" t="str">
        <f>IF('Sales Mix'!$B123="","",'Sales Mix'!$B123*'Intermediate Work'!P$37*'Seasonality Impact'!Q123)</f>
        <v/>
      </c>
      <c r="Q123" s="15" t="str">
        <f>IF('Sales Mix'!$B123="","",'Sales Mix'!$B123*'Intermediate Work'!Q$37*'Seasonality Impact'!R123)</f>
        <v/>
      </c>
      <c r="R123" s="15" t="str">
        <f>IF('Sales Mix'!$B123="","",'Sales Mix'!$B123*'Intermediate Work'!R$37*'Seasonality Impact'!S123)</f>
        <v/>
      </c>
      <c r="S123" s="15" t="str">
        <f>IF('Sales Mix'!$B123="","",'Sales Mix'!$B123*'Intermediate Work'!S$37*'Seasonality Impact'!T123)</f>
        <v/>
      </c>
      <c r="T123" s="15" t="str">
        <f>IF('Sales Mix'!$B123="","",'Sales Mix'!$B123*'Intermediate Work'!T$37*'Seasonality Impact'!U123)</f>
        <v/>
      </c>
      <c r="U123" s="15" t="str">
        <f>IF('Sales Mix'!$B123="","",'Sales Mix'!$B123*'Intermediate Work'!U$37*'Seasonality Impact'!V123)</f>
        <v/>
      </c>
      <c r="V123" s="15" t="str">
        <f>IF('Sales Mix'!$B123="","",'Sales Mix'!$B123*'Intermediate Work'!V$37*'Seasonality Impact'!W123)</f>
        <v/>
      </c>
      <c r="W123" s="15" t="str">
        <f>IF('Sales Mix'!$B123="","",'Sales Mix'!$B123*'Intermediate Work'!W$37*'Seasonality Impact'!X123)</f>
        <v/>
      </c>
      <c r="X123" s="15" t="str">
        <f>IF('Sales Mix'!$B123="","",'Sales Mix'!$B123*'Intermediate Work'!X$37*'Seasonality Impact'!Y123)</f>
        <v/>
      </c>
      <c r="Y123" s="15" t="str">
        <f>IF('Sales Mix'!$B123="","",'Sales Mix'!$B123*'Intermediate Work'!Y$37*'Seasonality Impact'!Z123)</f>
        <v/>
      </c>
      <c r="Z123" s="15" t="str">
        <f>IF('Sales Mix'!$B123="","",'Sales Mix'!$B123*'Intermediate Work'!Z$37*'Seasonality Impact'!AA123)</f>
        <v/>
      </c>
      <c r="AA123" s="15" t="str">
        <f>IF('Sales Mix'!$B123="","",'Sales Mix'!$B123*'Intermediate Work'!AA$37*'Seasonality Impact'!AB123)</f>
        <v/>
      </c>
      <c r="AB123" s="15" t="str">
        <f>IF('Sales Mix'!$B123="","",'Sales Mix'!$B123*'Intermediate Work'!AB$37*'Seasonality Impact'!AC123)</f>
        <v/>
      </c>
      <c r="AC123" s="15" t="str">
        <f>IF('Sales Mix'!$B123="","",'Sales Mix'!$B123*'Intermediate Work'!AC$37*'Seasonality Impact'!AD123)</f>
        <v/>
      </c>
      <c r="AD123" s="15" t="str">
        <f>IF('Sales Mix'!$B123="","",'Sales Mix'!$B123*'Intermediate Work'!AD$37*'Seasonality Impact'!AE123)</f>
        <v/>
      </c>
      <c r="AE123" s="15" t="str">
        <f>IF('Sales Mix'!$B123="","",'Sales Mix'!$B123*'Intermediate Work'!AE$37*'Seasonality Impact'!AF123)</f>
        <v/>
      </c>
      <c r="AF123" s="15" t="str">
        <f>IF('Sales Mix'!$B123="","",'Sales Mix'!$B123*'Intermediate Work'!AF$37*'Seasonality Impact'!AG123)</f>
        <v/>
      </c>
      <c r="AG123" s="15" t="str">
        <f>IF('Sales Mix'!$B123="","",'Sales Mix'!$B123*'Intermediate Work'!AG$37*'Seasonality Impact'!AH123)</f>
        <v/>
      </c>
      <c r="AH123" s="15" t="str">
        <f>IF('Sales Mix'!$B123="","",'Sales Mix'!$B123*'Intermediate Work'!AH$37*'Seasonality Impact'!AI123)</f>
        <v/>
      </c>
      <c r="AI123" s="15" t="str">
        <f>IF('Sales Mix'!$B123="","",'Sales Mix'!$B123*'Intermediate Work'!AI$37*'Seasonality Impact'!AJ123)</f>
        <v/>
      </c>
      <c r="AJ123" s="15" t="str">
        <f>IF('Sales Mix'!$B123="","",'Sales Mix'!$B123*'Intermediate Work'!AJ$37*'Seasonality Impact'!AK123)</f>
        <v/>
      </c>
      <c r="AK123" s="15" t="str">
        <f>IF('Sales Mix'!$B123="","",'Sales Mix'!$B123*'Intermediate Work'!AK$37*'Seasonality Impact'!AL123)</f>
        <v/>
      </c>
    </row>
    <row r="124" spans="1:37" x14ac:dyDescent="0.25">
      <c r="A124" t="str">
        <f>IF('Sales Mix'!A124="","",'Sales Mix'!A124)</f>
        <v/>
      </c>
      <c r="B124" s="15" t="str">
        <f>IF('Sales Mix'!$B124="","",'Sales Mix'!$B124*'Intermediate Work'!B$37*'Seasonality Impact'!C124)</f>
        <v/>
      </c>
      <c r="C124" s="15" t="str">
        <f>IF('Sales Mix'!$B124="","",'Sales Mix'!$B124*'Intermediate Work'!C$37*'Seasonality Impact'!D124)</f>
        <v/>
      </c>
      <c r="D124" s="15" t="str">
        <f>IF('Sales Mix'!$B124="","",'Sales Mix'!$B124*'Intermediate Work'!D$37*'Seasonality Impact'!E124)</f>
        <v/>
      </c>
      <c r="E124" s="15" t="str">
        <f>IF('Sales Mix'!$B124="","",'Sales Mix'!$B124*'Intermediate Work'!E$37*'Seasonality Impact'!F124)</f>
        <v/>
      </c>
      <c r="F124" s="15" t="str">
        <f>IF('Sales Mix'!$B124="","",'Sales Mix'!$B124*'Intermediate Work'!F$37*'Seasonality Impact'!G124)</f>
        <v/>
      </c>
      <c r="G124" s="15" t="str">
        <f>IF('Sales Mix'!$B124="","",'Sales Mix'!$B124*'Intermediate Work'!G$37*'Seasonality Impact'!H124)</f>
        <v/>
      </c>
      <c r="H124" s="15" t="str">
        <f>IF('Sales Mix'!$B124="","",'Sales Mix'!$B124*'Intermediate Work'!H$37*'Seasonality Impact'!I124)</f>
        <v/>
      </c>
      <c r="I124" s="15" t="str">
        <f>IF('Sales Mix'!$B124="","",'Sales Mix'!$B124*'Intermediate Work'!I$37*'Seasonality Impact'!J124)</f>
        <v/>
      </c>
      <c r="J124" s="15" t="str">
        <f>IF('Sales Mix'!$B124="","",'Sales Mix'!$B124*'Intermediate Work'!J$37*'Seasonality Impact'!K124)</f>
        <v/>
      </c>
      <c r="K124" s="15" t="str">
        <f>IF('Sales Mix'!$B124="","",'Sales Mix'!$B124*'Intermediate Work'!K$37*'Seasonality Impact'!L124)</f>
        <v/>
      </c>
      <c r="L124" s="15" t="str">
        <f>IF('Sales Mix'!$B124="","",'Sales Mix'!$B124*'Intermediate Work'!L$37*'Seasonality Impact'!M124)</f>
        <v/>
      </c>
      <c r="M124" s="15" t="str">
        <f>IF('Sales Mix'!$B124="","",'Sales Mix'!$B124*'Intermediate Work'!M$37*'Seasonality Impact'!N124)</f>
        <v/>
      </c>
      <c r="N124" s="15" t="str">
        <f>IF('Sales Mix'!$B124="","",'Sales Mix'!$B124*'Intermediate Work'!N$37*'Seasonality Impact'!O124)</f>
        <v/>
      </c>
      <c r="O124" s="15" t="str">
        <f>IF('Sales Mix'!$B124="","",'Sales Mix'!$B124*'Intermediate Work'!O$37*'Seasonality Impact'!P124)</f>
        <v/>
      </c>
      <c r="P124" s="15" t="str">
        <f>IF('Sales Mix'!$B124="","",'Sales Mix'!$B124*'Intermediate Work'!P$37*'Seasonality Impact'!Q124)</f>
        <v/>
      </c>
      <c r="Q124" s="15" t="str">
        <f>IF('Sales Mix'!$B124="","",'Sales Mix'!$B124*'Intermediate Work'!Q$37*'Seasonality Impact'!R124)</f>
        <v/>
      </c>
      <c r="R124" s="15" t="str">
        <f>IF('Sales Mix'!$B124="","",'Sales Mix'!$B124*'Intermediate Work'!R$37*'Seasonality Impact'!S124)</f>
        <v/>
      </c>
      <c r="S124" s="15" t="str">
        <f>IF('Sales Mix'!$B124="","",'Sales Mix'!$B124*'Intermediate Work'!S$37*'Seasonality Impact'!T124)</f>
        <v/>
      </c>
      <c r="T124" s="15" t="str">
        <f>IF('Sales Mix'!$B124="","",'Sales Mix'!$B124*'Intermediate Work'!T$37*'Seasonality Impact'!U124)</f>
        <v/>
      </c>
      <c r="U124" s="15" t="str">
        <f>IF('Sales Mix'!$B124="","",'Sales Mix'!$B124*'Intermediate Work'!U$37*'Seasonality Impact'!V124)</f>
        <v/>
      </c>
      <c r="V124" s="15" t="str">
        <f>IF('Sales Mix'!$B124="","",'Sales Mix'!$B124*'Intermediate Work'!V$37*'Seasonality Impact'!W124)</f>
        <v/>
      </c>
      <c r="W124" s="15" t="str">
        <f>IF('Sales Mix'!$B124="","",'Sales Mix'!$B124*'Intermediate Work'!W$37*'Seasonality Impact'!X124)</f>
        <v/>
      </c>
      <c r="X124" s="15" t="str">
        <f>IF('Sales Mix'!$B124="","",'Sales Mix'!$B124*'Intermediate Work'!X$37*'Seasonality Impact'!Y124)</f>
        <v/>
      </c>
      <c r="Y124" s="15" t="str">
        <f>IF('Sales Mix'!$B124="","",'Sales Mix'!$B124*'Intermediate Work'!Y$37*'Seasonality Impact'!Z124)</f>
        <v/>
      </c>
      <c r="Z124" s="15" t="str">
        <f>IF('Sales Mix'!$B124="","",'Sales Mix'!$B124*'Intermediate Work'!Z$37*'Seasonality Impact'!AA124)</f>
        <v/>
      </c>
      <c r="AA124" s="15" t="str">
        <f>IF('Sales Mix'!$B124="","",'Sales Mix'!$B124*'Intermediate Work'!AA$37*'Seasonality Impact'!AB124)</f>
        <v/>
      </c>
      <c r="AB124" s="15" t="str">
        <f>IF('Sales Mix'!$B124="","",'Sales Mix'!$B124*'Intermediate Work'!AB$37*'Seasonality Impact'!AC124)</f>
        <v/>
      </c>
      <c r="AC124" s="15" t="str">
        <f>IF('Sales Mix'!$B124="","",'Sales Mix'!$B124*'Intermediate Work'!AC$37*'Seasonality Impact'!AD124)</f>
        <v/>
      </c>
      <c r="AD124" s="15" t="str">
        <f>IF('Sales Mix'!$B124="","",'Sales Mix'!$B124*'Intermediate Work'!AD$37*'Seasonality Impact'!AE124)</f>
        <v/>
      </c>
      <c r="AE124" s="15" t="str">
        <f>IF('Sales Mix'!$B124="","",'Sales Mix'!$B124*'Intermediate Work'!AE$37*'Seasonality Impact'!AF124)</f>
        <v/>
      </c>
      <c r="AF124" s="15" t="str">
        <f>IF('Sales Mix'!$B124="","",'Sales Mix'!$B124*'Intermediate Work'!AF$37*'Seasonality Impact'!AG124)</f>
        <v/>
      </c>
      <c r="AG124" s="15" t="str">
        <f>IF('Sales Mix'!$B124="","",'Sales Mix'!$B124*'Intermediate Work'!AG$37*'Seasonality Impact'!AH124)</f>
        <v/>
      </c>
      <c r="AH124" s="15" t="str">
        <f>IF('Sales Mix'!$B124="","",'Sales Mix'!$B124*'Intermediate Work'!AH$37*'Seasonality Impact'!AI124)</f>
        <v/>
      </c>
      <c r="AI124" s="15" t="str">
        <f>IF('Sales Mix'!$B124="","",'Sales Mix'!$B124*'Intermediate Work'!AI$37*'Seasonality Impact'!AJ124)</f>
        <v/>
      </c>
      <c r="AJ124" s="15" t="str">
        <f>IF('Sales Mix'!$B124="","",'Sales Mix'!$B124*'Intermediate Work'!AJ$37*'Seasonality Impact'!AK124)</f>
        <v/>
      </c>
      <c r="AK124" s="15" t="str">
        <f>IF('Sales Mix'!$B124="","",'Sales Mix'!$B124*'Intermediate Work'!AK$37*'Seasonality Impact'!AL124)</f>
        <v/>
      </c>
    </row>
    <row r="125" spans="1:37" x14ac:dyDescent="0.25">
      <c r="A125" t="str">
        <f>IF('Sales Mix'!A125="","",'Sales Mix'!A125)</f>
        <v/>
      </c>
      <c r="B125" s="15" t="str">
        <f>IF('Sales Mix'!$B125="","",'Sales Mix'!$B125*'Intermediate Work'!B$37*'Seasonality Impact'!C125)</f>
        <v/>
      </c>
      <c r="C125" s="15" t="str">
        <f>IF('Sales Mix'!$B125="","",'Sales Mix'!$B125*'Intermediate Work'!C$37*'Seasonality Impact'!D125)</f>
        <v/>
      </c>
      <c r="D125" s="15" t="str">
        <f>IF('Sales Mix'!$B125="","",'Sales Mix'!$B125*'Intermediate Work'!D$37*'Seasonality Impact'!E125)</f>
        <v/>
      </c>
      <c r="E125" s="15" t="str">
        <f>IF('Sales Mix'!$B125="","",'Sales Mix'!$B125*'Intermediate Work'!E$37*'Seasonality Impact'!F125)</f>
        <v/>
      </c>
      <c r="F125" s="15" t="str">
        <f>IF('Sales Mix'!$B125="","",'Sales Mix'!$B125*'Intermediate Work'!F$37*'Seasonality Impact'!G125)</f>
        <v/>
      </c>
      <c r="G125" s="15" t="str">
        <f>IF('Sales Mix'!$B125="","",'Sales Mix'!$B125*'Intermediate Work'!G$37*'Seasonality Impact'!H125)</f>
        <v/>
      </c>
      <c r="H125" s="15" t="str">
        <f>IF('Sales Mix'!$B125="","",'Sales Mix'!$B125*'Intermediate Work'!H$37*'Seasonality Impact'!I125)</f>
        <v/>
      </c>
      <c r="I125" s="15" t="str">
        <f>IF('Sales Mix'!$B125="","",'Sales Mix'!$B125*'Intermediate Work'!I$37*'Seasonality Impact'!J125)</f>
        <v/>
      </c>
      <c r="J125" s="15" t="str">
        <f>IF('Sales Mix'!$B125="","",'Sales Mix'!$B125*'Intermediate Work'!J$37*'Seasonality Impact'!K125)</f>
        <v/>
      </c>
      <c r="K125" s="15" t="str">
        <f>IF('Sales Mix'!$B125="","",'Sales Mix'!$B125*'Intermediate Work'!K$37*'Seasonality Impact'!L125)</f>
        <v/>
      </c>
      <c r="L125" s="15" t="str">
        <f>IF('Sales Mix'!$B125="","",'Sales Mix'!$B125*'Intermediate Work'!L$37*'Seasonality Impact'!M125)</f>
        <v/>
      </c>
      <c r="M125" s="15" t="str">
        <f>IF('Sales Mix'!$B125="","",'Sales Mix'!$B125*'Intermediate Work'!M$37*'Seasonality Impact'!N125)</f>
        <v/>
      </c>
      <c r="N125" s="15" t="str">
        <f>IF('Sales Mix'!$B125="","",'Sales Mix'!$B125*'Intermediate Work'!N$37*'Seasonality Impact'!O125)</f>
        <v/>
      </c>
      <c r="O125" s="15" t="str">
        <f>IF('Sales Mix'!$B125="","",'Sales Mix'!$B125*'Intermediate Work'!O$37*'Seasonality Impact'!P125)</f>
        <v/>
      </c>
      <c r="P125" s="15" t="str">
        <f>IF('Sales Mix'!$B125="","",'Sales Mix'!$B125*'Intermediate Work'!P$37*'Seasonality Impact'!Q125)</f>
        <v/>
      </c>
      <c r="Q125" s="15" t="str">
        <f>IF('Sales Mix'!$B125="","",'Sales Mix'!$B125*'Intermediate Work'!Q$37*'Seasonality Impact'!R125)</f>
        <v/>
      </c>
      <c r="R125" s="15" t="str">
        <f>IF('Sales Mix'!$B125="","",'Sales Mix'!$B125*'Intermediate Work'!R$37*'Seasonality Impact'!S125)</f>
        <v/>
      </c>
      <c r="S125" s="15" t="str">
        <f>IF('Sales Mix'!$B125="","",'Sales Mix'!$B125*'Intermediate Work'!S$37*'Seasonality Impact'!T125)</f>
        <v/>
      </c>
      <c r="T125" s="15" t="str">
        <f>IF('Sales Mix'!$B125="","",'Sales Mix'!$B125*'Intermediate Work'!T$37*'Seasonality Impact'!U125)</f>
        <v/>
      </c>
      <c r="U125" s="15" t="str">
        <f>IF('Sales Mix'!$B125="","",'Sales Mix'!$B125*'Intermediate Work'!U$37*'Seasonality Impact'!V125)</f>
        <v/>
      </c>
      <c r="V125" s="15" t="str">
        <f>IF('Sales Mix'!$B125="","",'Sales Mix'!$B125*'Intermediate Work'!V$37*'Seasonality Impact'!W125)</f>
        <v/>
      </c>
      <c r="W125" s="15" t="str">
        <f>IF('Sales Mix'!$B125="","",'Sales Mix'!$B125*'Intermediate Work'!W$37*'Seasonality Impact'!X125)</f>
        <v/>
      </c>
      <c r="X125" s="15" t="str">
        <f>IF('Sales Mix'!$B125="","",'Sales Mix'!$B125*'Intermediate Work'!X$37*'Seasonality Impact'!Y125)</f>
        <v/>
      </c>
      <c r="Y125" s="15" t="str">
        <f>IF('Sales Mix'!$B125="","",'Sales Mix'!$B125*'Intermediate Work'!Y$37*'Seasonality Impact'!Z125)</f>
        <v/>
      </c>
      <c r="Z125" s="15" t="str">
        <f>IF('Sales Mix'!$B125="","",'Sales Mix'!$B125*'Intermediate Work'!Z$37*'Seasonality Impact'!AA125)</f>
        <v/>
      </c>
      <c r="AA125" s="15" t="str">
        <f>IF('Sales Mix'!$B125="","",'Sales Mix'!$B125*'Intermediate Work'!AA$37*'Seasonality Impact'!AB125)</f>
        <v/>
      </c>
      <c r="AB125" s="15" t="str">
        <f>IF('Sales Mix'!$B125="","",'Sales Mix'!$B125*'Intermediate Work'!AB$37*'Seasonality Impact'!AC125)</f>
        <v/>
      </c>
      <c r="AC125" s="15" t="str">
        <f>IF('Sales Mix'!$B125="","",'Sales Mix'!$B125*'Intermediate Work'!AC$37*'Seasonality Impact'!AD125)</f>
        <v/>
      </c>
      <c r="AD125" s="15" t="str">
        <f>IF('Sales Mix'!$B125="","",'Sales Mix'!$B125*'Intermediate Work'!AD$37*'Seasonality Impact'!AE125)</f>
        <v/>
      </c>
      <c r="AE125" s="15" t="str">
        <f>IF('Sales Mix'!$B125="","",'Sales Mix'!$B125*'Intermediate Work'!AE$37*'Seasonality Impact'!AF125)</f>
        <v/>
      </c>
      <c r="AF125" s="15" t="str">
        <f>IF('Sales Mix'!$B125="","",'Sales Mix'!$B125*'Intermediate Work'!AF$37*'Seasonality Impact'!AG125)</f>
        <v/>
      </c>
      <c r="AG125" s="15" t="str">
        <f>IF('Sales Mix'!$B125="","",'Sales Mix'!$B125*'Intermediate Work'!AG$37*'Seasonality Impact'!AH125)</f>
        <v/>
      </c>
      <c r="AH125" s="15" t="str">
        <f>IF('Sales Mix'!$B125="","",'Sales Mix'!$B125*'Intermediate Work'!AH$37*'Seasonality Impact'!AI125)</f>
        <v/>
      </c>
      <c r="AI125" s="15" t="str">
        <f>IF('Sales Mix'!$B125="","",'Sales Mix'!$B125*'Intermediate Work'!AI$37*'Seasonality Impact'!AJ125)</f>
        <v/>
      </c>
      <c r="AJ125" s="15" t="str">
        <f>IF('Sales Mix'!$B125="","",'Sales Mix'!$B125*'Intermediate Work'!AJ$37*'Seasonality Impact'!AK125)</f>
        <v/>
      </c>
      <c r="AK125" s="15" t="str">
        <f>IF('Sales Mix'!$B125="","",'Sales Mix'!$B125*'Intermediate Work'!AK$37*'Seasonality Impact'!AL125)</f>
        <v/>
      </c>
    </row>
    <row r="126" spans="1:37" x14ac:dyDescent="0.25">
      <c r="A126" t="str">
        <f>IF('Sales Mix'!A126="","",'Sales Mix'!A126)</f>
        <v/>
      </c>
      <c r="B126" s="15" t="str">
        <f>IF('Sales Mix'!$B126="","",'Sales Mix'!$B126*'Intermediate Work'!B$37*'Seasonality Impact'!C126)</f>
        <v/>
      </c>
      <c r="C126" s="15" t="str">
        <f>IF('Sales Mix'!$B126="","",'Sales Mix'!$B126*'Intermediate Work'!C$37*'Seasonality Impact'!D126)</f>
        <v/>
      </c>
      <c r="D126" s="15" t="str">
        <f>IF('Sales Mix'!$B126="","",'Sales Mix'!$B126*'Intermediate Work'!D$37*'Seasonality Impact'!E126)</f>
        <v/>
      </c>
      <c r="E126" s="15" t="str">
        <f>IF('Sales Mix'!$B126="","",'Sales Mix'!$B126*'Intermediate Work'!E$37*'Seasonality Impact'!F126)</f>
        <v/>
      </c>
      <c r="F126" s="15" t="str">
        <f>IF('Sales Mix'!$B126="","",'Sales Mix'!$B126*'Intermediate Work'!F$37*'Seasonality Impact'!G126)</f>
        <v/>
      </c>
      <c r="G126" s="15" t="str">
        <f>IF('Sales Mix'!$B126="","",'Sales Mix'!$B126*'Intermediate Work'!G$37*'Seasonality Impact'!H126)</f>
        <v/>
      </c>
      <c r="H126" s="15" t="str">
        <f>IF('Sales Mix'!$B126="","",'Sales Mix'!$B126*'Intermediate Work'!H$37*'Seasonality Impact'!I126)</f>
        <v/>
      </c>
      <c r="I126" s="15" t="str">
        <f>IF('Sales Mix'!$B126="","",'Sales Mix'!$B126*'Intermediate Work'!I$37*'Seasonality Impact'!J126)</f>
        <v/>
      </c>
      <c r="J126" s="15" t="str">
        <f>IF('Sales Mix'!$B126="","",'Sales Mix'!$B126*'Intermediate Work'!J$37*'Seasonality Impact'!K126)</f>
        <v/>
      </c>
      <c r="K126" s="15" t="str">
        <f>IF('Sales Mix'!$B126="","",'Sales Mix'!$B126*'Intermediate Work'!K$37*'Seasonality Impact'!L126)</f>
        <v/>
      </c>
      <c r="L126" s="15" t="str">
        <f>IF('Sales Mix'!$B126="","",'Sales Mix'!$B126*'Intermediate Work'!L$37*'Seasonality Impact'!M126)</f>
        <v/>
      </c>
      <c r="M126" s="15" t="str">
        <f>IF('Sales Mix'!$B126="","",'Sales Mix'!$B126*'Intermediate Work'!M$37*'Seasonality Impact'!N126)</f>
        <v/>
      </c>
      <c r="N126" s="15" t="str">
        <f>IF('Sales Mix'!$B126="","",'Sales Mix'!$B126*'Intermediate Work'!N$37*'Seasonality Impact'!O126)</f>
        <v/>
      </c>
      <c r="O126" s="15" t="str">
        <f>IF('Sales Mix'!$B126="","",'Sales Mix'!$B126*'Intermediate Work'!O$37*'Seasonality Impact'!P126)</f>
        <v/>
      </c>
      <c r="P126" s="15" t="str">
        <f>IF('Sales Mix'!$B126="","",'Sales Mix'!$B126*'Intermediate Work'!P$37*'Seasonality Impact'!Q126)</f>
        <v/>
      </c>
      <c r="Q126" s="15" t="str">
        <f>IF('Sales Mix'!$B126="","",'Sales Mix'!$B126*'Intermediate Work'!Q$37*'Seasonality Impact'!R126)</f>
        <v/>
      </c>
      <c r="R126" s="15" t="str">
        <f>IF('Sales Mix'!$B126="","",'Sales Mix'!$B126*'Intermediate Work'!R$37*'Seasonality Impact'!S126)</f>
        <v/>
      </c>
      <c r="S126" s="15" t="str">
        <f>IF('Sales Mix'!$B126="","",'Sales Mix'!$B126*'Intermediate Work'!S$37*'Seasonality Impact'!T126)</f>
        <v/>
      </c>
      <c r="T126" s="15" t="str">
        <f>IF('Sales Mix'!$B126="","",'Sales Mix'!$B126*'Intermediate Work'!T$37*'Seasonality Impact'!U126)</f>
        <v/>
      </c>
      <c r="U126" s="15" t="str">
        <f>IF('Sales Mix'!$B126="","",'Sales Mix'!$B126*'Intermediate Work'!U$37*'Seasonality Impact'!V126)</f>
        <v/>
      </c>
      <c r="V126" s="15" t="str">
        <f>IF('Sales Mix'!$B126="","",'Sales Mix'!$B126*'Intermediate Work'!V$37*'Seasonality Impact'!W126)</f>
        <v/>
      </c>
      <c r="W126" s="15" t="str">
        <f>IF('Sales Mix'!$B126="","",'Sales Mix'!$B126*'Intermediate Work'!W$37*'Seasonality Impact'!X126)</f>
        <v/>
      </c>
      <c r="X126" s="15" t="str">
        <f>IF('Sales Mix'!$B126="","",'Sales Mix'!$B126*'Intermediate Work'!X$37*'Seasonality Impact'!Y126)</f>
        <v/>
      </c>
      <c r="Y126" s="15" t="str">
        <f>IF('Sales Mix'!$B126="","",'Sales Mix'!$B126*'Intermediate Work'!Y$37*'Seasonality Impact'!Z126)</f>
        <v/>
      </c>
      <c r="Z126" s="15" t="str">
        <f>IF('Sales Mix'!$B126="","",'Sales Mix'!$B126*'Intermediate Work'!Z$37*'Seasonality Impact'!AA126)</f>
        <v/>
      </c>
      <c r="AA126" s="15" t="str">
        <f>IF('Sales Mix'!$B126="","",'Sales Mix'!$B126*'Intermediate Work'!AA$37*'Seasonality Impact'!AB126)</f>
        <v/>
      </c>
      <c r="AB126" s="15" t="str">
        <f>IF('Sales Mix'!$B126="","",'Sales Mix'!$B126*'Intermediate Work'!AB$37*'Seasonality Impact'!AC126)</f>
        <v/>
      </c>
      <c r="AC126" s="15" t="str">
        <f>IF('Sales Mix'!$B126="","",'Sales Mix'!$B126*'Intermediate Work'!AC$37*'Seasonality Impact'!AD126)</f>
        <v/>
      </c>
      <c r="AD126" s="15" t="str">
        <f>IF('Sales Mix'!$B126="","",'Sales Mix'!$B126*'Intermediate Work'!AD$37*'Seasonality Impact'!AE126)</f>
        <v/>
      </c>
      <c r="AE126" s="15" t="str">
        <f>IF('Sales Mix'!$B126="","",'Sales Mix'!$B126*'Intermediate Work'!AE$37*'Seasonality Impact'!AF126)</f>
        <v/>
      </c>
      <c r="AF126" s="15" t="str">
        <f>IF('Sales Mix'!$B126="","",'Sales Mix'!$B126*'Intermediate Work'!AF$37*'Seasonality Impact'!AG126)</f>
        <v/>
      </c>
      <c r="AG126" s="15" t="str">
        <f>IF('Sales Mix'!$B126="","",'Sales Mix'!$B126*'Intermediate Work'!AG$37*'Seasonality Impact'!AH126)</f>
        <v/>
      </c>
      <c r="AH126" s="15" t="str">
        <f>IF('Sales Mix'!$B126="","",'Sales Mix'!$B126*'Intermediate Work'!AH$37*'Seasonality Impact'!AI126)</f>
        <v/>
      </c>
      <c r="AI126" s="15" t="str">
        <f>IF('Sales Mix'!$B126="","",'Sales Mix'!$B126*'Intermediate Work'!AI$37*'Seasonality Impact'!AJ126)</f>
        <v/>
      </c>
      <c r="AJ126" s="15" t="str">
        <f>IF('Sales Mix'!$B126="","",'Sales Mix'!$B126*'Intermediate Work'!AJ$37*'Seasonality Impact'!AK126)</f>
        <v/>
      </c>
      <c r="AK126" s="15" t="str">
        <f>IF('Sales Mix'!$B126="","",'Sales Mix'!$B126*'Intermediate Work'!AK$37*'Seasonality Impact'!AL126)</f>
        <v/>
      </c>
    </row>
    <row r="127" spans="1:37" x14ac:dyDescent="0.25">
      <c r="A127" t="str">
        <f>IF('Sales Mix'!A127="","",'Sales Mix'!A127)</f>
        <v/>
      </c>
      <c r="B127" s="15" t="str">
        <f>IF('Sales Mix'!$B127="","",'Sales Mix'!$B127*'Intermediate Work'!B$37*'Seasonality Impact'!C127)</f>
        <v/>
      </c>
      <c r="C127" s="15" t="str">
        <f>IF('Sales Mix'!$B127="","",'Sales Mix'!$B127*'Intermediate Work'!C$37*'Seasonality Impact'!D127)</f>
        <v/>
      </c>
      <c r="D127" s="15" t="str">
        <f>IF('Sales Mix'!$B127="","",'Sales Mix'!$B127*'Intermediate Work'!D$37*'Seasonality Impact'!E127)</f>
        <v/>
      </c>
      <c r="E127" s="15" t="str">
        <f>IF('Sales Mix'!$B127="","",'Sales Mix'!$B127*'Intermediate Work'!E$37*'Seasonality Impact'!F127)</f>
        <v/>
      </c>
      <c r="F127" s="15" t="str">
        <f>IF('Sales Mix'!$B127="","",'Sales Mix'!$B127*'Intermediate Work'!F$37*'Seasonality Impact'!G127)</f>
        <v/>
      </c>
      <c r="G127" s="15" t="str">
        <f>IF('Sales Mix'!$B127="","",'Sales Mix'!$B127*'Intermediate Work'!G$37*'Seasonality Impact'!H127)</f>
        <v/>
      </c>
      <c r="H127" s="15" t="str">
        <f>IF('Sales Mix'!$B127="","",'Sales Mix'!$B127*'Intermediate Work'!H$37*'Seasonality Impact'!I127)</f>
        <v/>
      </c>
      <c r="I127" s="15" t="str">
        <f>IF('Sales Mix'!$B127="","",'Sales Mix'!$B127*'Intermediate Work'!I$37*'Seasonality Impact'!J127)</f>
        <v/>
      </c>
      <c r="J127" s="15" t="str">
        <f>IF('Sales Mix'!$B127="","",'Sales Mix'!$B127*'Intermediate Work'!J$37*'Seasonality Impact'!K127)</f>
        <v/>
      </c>
      <c r="K127" s="15" t="str">
        <f>IF('Sales Mix'!$B127="","",'Sales Mix'!$B127*'Intermediate Work'!K$37*'Seasonality Impact'!L127)</f>
        <v/>
      </c>
      <c r="L127" s="15" t="str">
        <f>IF('Sales Mix'!$B127="","",'Sales Mix'!$B127*'Intermediate Work'!L$37*'Seasonality Impact'!M127)</f>
        <v/>
      </c>
      <c r="M127" s="15" t="str">
        <f>IF('Sales Mix'!$B127="","",'Sales Mix'!$B127*'Intermediate Work'!M$37*'Seasonality Impact'!N127)</f>
        <v/>
      </c>
      <c r="N127" s="15" t="str">
        <f>IF('Sales Mix'!$B127="","",'Sales Mix'!$B127*'Intermediate Work'!N$37*'Seasonality Impact'!O127)</f>
        <v/>
      </c>
      <c r="O127" s="15" t="str">
        <f>IF('Sales Mix'!$B127="","",'Sales Mix'!$B127*'Intermediate Work'!O$37*'Seasonality Impact'!P127)</f>
        <v/>
      </c>
      <c r="P127" s="15" t="str">
        <f>IF('Sales Mix'!$B127="","",'Sales Mix'!$B127*'Intermediate Work'!P$37*'Seasonality Impact'!Q127)</f>
        <v/>
      </c>
      <c r="Q127" s="15" t="str">
        <f>IF('Sales Mix'!$B127="","",'Sales Mix'!$B127*'Intermediate Work'!Q$37*'Seasonality Impact'!R127)</f>
        <v/>
      </c>
      <c r="R127" s="15" t="str">
        <f>IF('Sales Mix'!$B127="","",'Sales Mix'!$B127*'Intermediate Work'!R$37*'Seasonality Impact'!S127)</f>
        <v/>
      </c>
      <c r="S127" s="15" t="str">
        <f>IF('Sales Mix'!$B127="","",'Sales Mix'!$B127*'Intermediate Work'!S$37*'Seasonality Impact'!T127)</f>
        <v/>
      </c>
      <c r="T127" s="15" t="str">
        <f>IF('Sales Mix'!$B127="","",'Sales Mix'!$B127*'Intermediate Work'!T$37*'Seasonality Impact'!U127)</f>
        <v/>
      </c>
      <c r="U127" s="15" t="str">
        <f>IF('Sales Mix'!$B127="","",'Sales Mix'!$B127*'Intermediate Work'!U$37*'Seasonality Impact'!V127)</f>
        <v/>
      </c>
      <c r="V127" s="15" t="str">
        <f>IF('Sales Mix'!$B127="","",'Sales Mix'!$B127*'Intermediate Work'!V$37*'Seasonality Impact'!W127)</f>
        <v/>
      </c>
      <c r="W127" s="15" t="str">
        <f>IF('Sales Mix'!$B127="","",'Sales Mix'!$B127*'Intermediate Work'!W$37*'Seasonality Impact'!X127)</f>
        <v/>
      </c>
      <c r="X127" s="15" t="str">
        <f>IF('Sales Mix'!$B127="","",'Sales Mix'!$B127*'Intermediate Work'!X$37*'Seasonality Impact'!Y127)</f>
        <v/>
      </c>
      <c r="Y127" s="15" t="str">
        <f>IF('Sales Mix'!$B127="","",'Sales Mix'!$B127*'Intermediate Work'!Y$37*'Seasonality Impact'!Z127)</f>
        <v/>
      </c>
      <c r="Z127" s="15" t="str">
        <f>IF('Sales Mix'!$B127="","",'Sales Mix'!$B127*'Intermediate Work'!Z$37*'Seasonality Impact'!AA127)</f>
        <v/>
      </c>
      <c r="AA127" s="15" t="str">
        <f>IF('Sales Mix'!$B127="","",'Sales Mix'!$B127*'Intermediate Work'!AA$37*'Seasonality Impact'!AB127)</f>
        <v/>
      </c>
      <c r="AB127" s="15" t="str">
        <f>IF('Sales Mix'!$B127="","",'Sales Mix'!$B127*'Intermediate Work'!AB$37*'Seasonality Impact'!AC127)</f>
        <v/>
      </c>
      <c r="AC127" s="15" t="str">
        <f>IF('Sales Mix'!$B127="","",'Sales Mix'!$B127*'Intermediate Work'!AC$37*'Seasonality Impact'!AD127)</f>
        <v/>
      </c>
      <c r="AD127" s="15" t="str">
        <f>IF('Sales Mix'!$B127="","",'Sales Mix'!$B127*'Intermediate Work'!AD$37*'Seasonality Impact'!AE127)</f>
        <v/>
      </c>
      <c r="AE127" s="15" t="str">
        <f>IF('Sales Mix'!$B127="","",'Sales Mix'!$B127*'Intermediate Work'!AE$37*'Seasonality Impact'!AF127)</f>
        <v/>
      </c>
      <c r="AF127" s="15" t="str">
        <f>IF('Sales Mix'!$B127="","",'Sales Mix'!$B127*'Intermediate Work'!AF$37*'Seasonality Impact'!AG127)</f>
        <v/>
      </c>
      <c r="AG127" s="15" t="str">
        <f>IF('Sales Mix'!$B127="","",'Sales Mix'!$B127*'Intermediate Work'!AG$37*'Seasonality Impact'!AH127)</f>
        <v/>
      </c>
      <c r="AH127" s="15" t="str">
        <f>IF('Sales Mix'!$B127="","",'Sales Mix'!$B127*'Intermediate Work'!AH$37*'Seasonality Impact'!AI127)</f>
        <v/>
      </c>
      <c r="AI127" s="15" t="str">
        <f>IF('Sales Mix'!$B127="","",'Sales Mix'!$B127*'Intermediate Work'!AI$37*'Seasonality Impact'!AJ127)</f>
        <v/>
      </c>
      <c r="AJ127" s="15" t="str">
        <f>IF('Sales Mix'!$B127="","",'Sales Mix'!$B127*'Intermediate Work'!AJ$37*'Seasonality Impact'!AK127)</f>
        <v/>
      </c>
      <c r="AK127" s="15" t="str">
        <f>IF('Sales Mix'!$B127="","",'Sales Mix'!$B127*'Intermediate Work'!AK$37*'Seasonality Impact'!AL127)</f>
        <v/>
      </c>
    </row>
    <row r="128" spans="1:37" x14ac:dyDescent="0.25">
      <c r="A128" t="str">
        <f>IF('Sales Mix'!A128="","",'Sales Mix'!A128)</f>
        <v/>
      </c>
      <c r="B128" s="15" t="str">
        <f>IF('Sales Mix'!$B128="","",'Sales Mix'!$B128*'Intermediate Work'!B$37*'Seasonality Impact'!C128)</f>
        <v/>
      </c>
      <c r="C128" s="15" t="str">
        <f>IF('Sales Mix'!$B128="","",'Sales Mix'!$B128*'Intermediate Work'!C$37*'Seasonality Impact'!D128)</f>
        <v/>
      </c>
      <c r="D128" s="15" t="str">
        <f>IF('Sales Mix'!$B128="","",'Sales Mix'!$B128*'Intermediate Work'!D$37*'Seasonality Impact'!E128)</f>
        <v/>
      </c>
      <c r="E128" s="15" t="str">
        <f>IF('Sales Mix'!$B128="","",'Sales Mix'!$B128*'Intermediate Work'!E$37*'Seasonality Impact'!F128)</f>
        <v/>
      </c>
      <c r="F128" s="15" t="str">
        <f>IF('Sales Mix'!$B128="","",'Sales Mix'!$B128*'Intermediate Work'!F$37*'Seasonality Impact'!G128)</f>
        <v/>
      </c>
      <c r="G128" s="15" t="str">
        <f>IF('Sales Mix'!$B128="","",'Sales Mix'!$B128*'Intermediate Work'!G$37*'Seasonality Impact'!H128)</f>
        <v/>
      </c>
      <c r="H128" s="15" t="str">
        <f>IF('Sales Mix'!$B128="","",'Sales Mix'!$B128*'Intermediate Work'!H$37*'Seasonality Impact'!I128)</f>
        <v/>
      </c>
      <c r="I128" s="15" t="str">
        <f>IF('Sales Mix'!$B128="","",'Sales Mix'!$B128*'Intermediate Work'!I$37*'Seasonality Impact'!J128)</f>
        <v/>
      </c>
      <c r="J128" s="15" t="str">
        <f>IF('Sales Mix'!$B128="","",'Sales Mix'!$B128*'Intermediate Work'!J$37*'Seasonality Impact'!K128)</f>
        <v/>
      </c>
      <c r="K128" s="15" t="str">
        <f>IF('Sales Mix'!$B128="","",'Sales Mix'!$B128*'Intermediate Work'!K$37*'Seasonality Impact'!L128)</f>
        <v/>
      </c>
      <c r="L128" s="15" t="str">
        <f>IF('Sales Mix'!$B128="","",'Sales Mix'!$B128*'Intermediate Work'!L$37*'Seasonality Impact'!M128)</f>
        <v/>
      </c>
      <c r="M128" s="15" t="str">
        <f>IF('Sales Mix'!$B128="","",'Sales Mix'!$B128*'Intermediate Work'!M$37*'Seasonality Impact'!N128)</f>
        <v/>
      </c>
      <c r="N128" s="15" t="str">
        <f>IF('Sales Mix'!$B128="","",'Sales Mix'!$B128*'Intermediate Work'!N$37*'Seasonality Impact'!O128)</f>
        <v/>
      </c>
      <c r="O128" s="15" t="str">
        <f>IF('Sales Mix'!$B128="","",'Sales Mix'!$B128*'Intermediate Work'!O$37*'Seasonality Impact'!P128)</f>
        <v/>
      </c>
      <c r="P128" s="15" t="str">
        <f>IF('Sales Mix'!$B128="","",'Sales Mix'!$B128*'Intermediate Work'!P$37*'Seasonality Impact'!Q128)</f>
        <v/>
      </c>
      <c r="Q128" s="15" t="str">
        <f>IF('Sales Mix'!$B128="","",'Sales Mix'!$B128*'Intermediate Work'!Q$37*'Seasonality Impact'!R128)</f>
        <v/>
      </c>
      <c r="R128" s="15" t="str">
        <f>IF('Sales Mix'!$B128="","",'Sales Mix'!$B128*'Intermediate Work'!R$37*'Seasonality Impact'!S128)</f>
        <v/>
      </c>
      <c r="S128" s="15" t="str">
        <f>IF('Sales Mix'!$B128="","",'Sales Mix'!$B128*'Intermediate Work'!S$37*'Seasonality Impact'!T128)</f>
        <v/>
      </c>
      <c r="T128" s="15" t="str">
        <f>IF('Sales Mix'!$B128="","",'Sales Mix'!$B128*'Intermediate Work'!T$37*'Seasonality Impact'!U128)</f>
        <v/>
      </c>
      <c r="U128" s="15" t="str">
        <f>IF('Sales Mix'!$B128="","",'Sales Mix'!$B128*'Intermediate Work'!U$37*'Seasonality Impact'!V128)</f>
        <v/>
      </c>
      <c r="V128" s="15" t="str">
        <f>IF('Sales Mix'!$B128="","",'Sales Mix'!$B128*'Intermediate Work'!V$37*'Seasonality Impact'!W128)</f>
        <v/>
      </c>
      <c r="W128" s="15" t="str">
        <f>IF('Sales Mix'!$B128="","",'Sales Mix'!$B128*'Intermediate Work'!W$37*'Seasonality Impact'!X128)</f>
        <v/>
      </c>
      <c r="X128" s="15" t="str">
        <f>IF('Sales Mix'!$B128="","",'Sales Mix'!$B128*'Intermediate Work'!X$37*'Seasonality Impact'!Y128)</f>
        <v/>
      </c>
      <c r="Y128" s="15" t="str">
        <f>IF('Sales Mix'!$B128="","",'Sales Mix'!$B128*'Intermediate Work'!Y$37*'Seasonality Impact'!Z128)</f>
        <v/>
      </c>
      <c r="Z128" s="15" t="str">
        <f>IF('Sales Mix'!$B128="","",'Sales Mix'!$B128*'Intermediate Work'!Z$37*'Seasonality Impact'!AA128)</f>
        <v/>
      </c>
      <c r="AA128" s="15" t="str">
        <f>IF('Sales Mix'!$B128="","",'Sales Mix'!$B128*'Intermediate Work'!AA$37*'Seasonality Impact'!AB128)</f>
        <v/>
      </c>
      <c r="AB128" s="15" t="str">
        <f>IF('Sales Mix'!$B128="","",'Sales Mix'!$B128*'Intermediate Work'!AB$37*'Seasonality Impact'!AC128)</f>
        <v/>
      </c>
      <c r="AC128" s="15" t="str">
        <f>IF('Sales Mix'!$B128="","",'Sales Mix'!$B128*'Intermediate Work'!AC$37*'Seasonality Impact'!AD128)</f>
        <v/>
      </c>
      <c r="AD128" s="15" t="str">
        <f>IF('Sales Mix'!$B128="","",'Sales Mix'!$B128*'Intermediate Work'!AD$37*'Seasonality Impact'!AE128)</f>
        <v/>
      </c>
      <c r="AE128" s="15" t="str">
        <f>IF('Sales Mix'!$B128="","",'Sales Mix'!$B128*'Intermediate Work'!AE$37*'Seasonality Impact'!AF128)</f>
        <v/>
      </c>
      <c r="AF128" s="15" t="str">
        <f>IF('Sales Mix'!$B128="","",'Sales Mix'!$B128*'Intermediate Work'!AF$37*'Seasonality Impact'!AG128)</f>
        <v/>
      </c>
      <c r="AG128" s="15" t="str">
        <f>IF('Sales Mix'!$B128="","",'Sales Mix'!$B128*'Intermediate Work'!AG$37*'Seasonality Impact'!AH128)</f>
        <v/>
      </c>
      <c r="AH128" s="15" t="str">
        <f>IF('Sales Mix'!$B128="","",'Sales Mix'!$B128*'Intermediate Work'!AH$37*'Seasonality Impact'!AI128)</f>
        <v/>
      </c>
      <c r="AI128" s="15" t="str">
        <f>IF('Sales Mix'!$B128="","",'Sales Mix'!$B128*'Intermediate Work'!AI$37*'Seasonality Impact'!AJ128)</f>
        <v/>
      </c>
      <c r="AJ128" s="15" t="str">
        <f>IF('Sales Mix'!$B128="","",'Sales Mix'!$B128*'Intermediate Work'!AJ$37*'Seasonality Impact'!AK128)</f>
        <v/>
      </c>
      <c r="AK128" s="15" t="str">
        <f>IF('Sales Mix'!$B128="","",'Sales Mix'!$B128*'Intermediate Work'!AK$37*'Seasonality Impact'!AL128)</f>
        <v/>
      </c>
    </row>
    <row r="129" spans="1:37" x14ac:dyDescent="0.25">
      <c r="A129" t="str">
        <f>IF('Sales Mix'!A129="","",'Sales Mix'!A129)</f>
        <v/>
      </c>
      <c r="B129" s="15" t="str">
        <f>IF('Sales Mix'!$B129="","",'Sales Mix'!$B129*'Intermediate Work'!B$37*'Seasonality Impact'!C129)</f>
        <v/>
      </c>
      <c r="C129" s="15" t="str">
        <f>IF('Sales Mix'!$B129="","",'Sales Mix'!$B129*'Intermediate Work'!C$37*'Seasonality Impact'!D129)</f>
        <v/>
      </c>
      <c r="D129" s="15" t="str">
        <f>IF('Sales Mix'!$B129="","",'Sales Mix'!$B129*'Intermediate Work'!D$37*'Seasonality Impact'!E129)</f>
        <v/>
      </c>
      <c r="E129" s="15" t="str">
        <f>IF('Sales Mix'!$B129="","",'Sales Mix'!$B129*'Intermediate Work'!E$37*'Seasonality Impact'!F129)</f>
        <v/>
      </c>
      <c r="F129" s="15" t="str">
        <f>IF('Sales Mix'!$B129="","",'Sales Mix'!$B129*'Intermediate Work'!F$37*'Seasonality Impact'!G129)</f>
        <v/>
      </c>
      <c r="G129" s="15" t="str">
        <f>IF('Sales Mix'!$B129="","",'Sales Mix'!$B129*'Intermediate Work'!G$37*'Seasonality Impact'!H129)</f>
        <v/>
      </c>
      <c r="H129" s="15" t="str">
        <f>IF('Sales Mix'!$B129="","",'Sales Mix'!$B129*'Intermediate Work'!H$37*'Seasonality Impact'!I129)</f>
        <v/>
      </c>
      <c r="I129" s="15" t="str">
        <f>IF('Sales Mix'!$B129="","",'Sales Mix'!$B129*'Intermediate Work'!I$37*'Seasonality Impact'!J129)</f>
        <v/>
      </c>
      <c r="J129" s="15" t="str">
        <f>IF('Sales Mix'!$B129="","",'Sales Mix'!$B129*'Intermediate Work'!J$37*'Seasonality Impact'!K129)</f>
        <v/>
      </c>
      <c r="K129" s="15" t="str">
        <f>IF('Sales Mix'!$B129="","",'Sales Mix'!$B129*'Intermediate Work'!K$37*'Seasonality Impact'!L129)</f>
        <v/>
      </c>
      <c r="L129" s="15" t="str">
        <f>IF('Sales Mix'!$B129="","",'Sales Mix'!$B129*'Intermediate Work'!L$37*'Seasonality Impact'!M129)</f>
        <v/>
      </c>
      <c r="M129" s="15" t="str">
        <f>IF('Sales Mix'!$B129="","",'Sales Mix'!$B129*'Intermediate Work'!M$37*'Seasonality Impact'!N129)</f>
        <v/>
      </c>
      <c r="N129" s="15" t="str">
        <f>IF('Sales Mix'!$B129="","",'Sales Mix'!$B129*'Intermediate Work'!N$37*'Seasonality Impact'!O129)</f>
        <v/>
      </c>
      <c r="O129" s="15" t="str">
        <f>IF('Sales Mix'!$B129="","",'Sales Mix'!$B129*'Intermediate Work'!O$37*'Seasonality Impact'!P129)</f>
        <v/>
      </c>
      <c r="P129" s="15" t="str">
        <f>IF('Sales Mix'!$B129="","",'Sales Mix'!$B129*'Intermediate Work'!P$37*'Seasonality Impact'!Q129)</f>
        <v/>
      </c>
      <c r="Q129" s="15" t="str">
        <f>IF('Sales Mix'!$B129="","",'Sales Mix'!$B129*'Intermediate Work'!Q$37*'Seasonality Impact'!R129)</f>
        <v/>
      </c>
      <c r="R129" s="15" t="str">
        <f>IF('Sales Mix'!$B129="","",'Sales Mix'!$B129*'Intermediate Work'!R$37*'Seasonality Impact'!S129)</f>
        <v/>
      </c>
      <c r="S129" s="15" t="str">
        <f>IF('Sales Mix'!$B129="","",'Sales Mix'!$B129*'Intermediate Work'!S$37*'Seasonality Impact'!T129)</f>
        <v/>
      </c>
      <c r="T129" s="15" t="str">
        <f>IF('Sales Mix'!$B129="","",'Sales Mix'!$B129*'Intermediate Work'!T$37*'Seasonality Impact'!U129)</f>
        <v/>
      </c>
      <c r="U129" s="15" t="str">
        <f>IF('Sales Mix'!$B129="","",'Sales Mix'!$B129*'Intermediate Work'!U$37*'Seasonality Impact'!V129)</f>
        <v/>
      </c>
      <c r="V129" s="15" t="str">
        <f>IF('Sales Mix'!$B129="","",'Sales Mix'!$B129*'Intermediate Work'!V$37*'Seasonality Impact'!W129)</f>
        <v/>
      </c>
      <c r="W129" s="15" t="str">
        <f>IF('Sales Mix'!$B129="","",'Sales Mix'!$B129*'Intermediate Work'!W$37*'Seasonality Impact'!X129)</f>
        <v/>
      </c>
      <c r="X129" s="15" t="str">
        <f>IF('Sales Mix'!$B129="","",'Sales Mix'!$B129*'Intermediate Work'!X$37*'Seasonality Impact'!Y129)</f>
        <v/>
      </c>
      <c r="Y129" s="15" t="str">
        <f>IF('Sales Mix'!$B129="","",'Sales Mix'!$B129*'Intermediate Work'!Y$37*'Seasonality Impact'!Z129)</f>
        <v/>
      </c>
      <c r="Z129" s="15" t="str">
        <f>IF('Sales Mix'!$B129="","",'Sales Mix'!$B129*'Intermediate Work'!Z$37*'Seasonality Impact'!AA129)</f>
        <v/>
      </c>
      <c r="AA129" s="15" t="str">
        <f>IF('Sales Mix'!$B129="","",'Sales Mix'!$B129*'Intermediate Work'!AA$37*'Seasonality Impact'!AB129)</f>
        <v/>
      </c>
      <c r="AB129" s="15" t="str">
        <f>IF('Sales Mix'!$B129="","",'Sales Mix'!$B129*'Intermediate Work'!AB$37*'Seasonality Impact'!AC129)</f>
        <v/>
      </c>
      <c r="AC129" s="15" t="str">
        <f>IF('Sales Mix'!$B129="","",'Sales Mix'!$B129*'Intermediate Work'!AC$37*'Seasonality Impact'!AD129)</f>
        <v/>
      </c>
      <c r="AD129" s="15" t="str">
        <f>IF('Sales Mix'!$B129="","",'Sales Mix'!$B129*'Intermediate Work'!AD$37*'Seasonality Impact'!AE129)</f>
        <v/>
      </c>
      <c r="AE129" s="15" t="str">
        <f>IF('Sales Mix'!$B129="","",'Sales Mix'!$B129*'Intermediate Work'!AE$37*'Seasonality Impact'!AF129)</f>
        <v/>
      </c>
      <c r="AF129" s="15" t="str">
        <f>IF('Sales Mix'!$B129="","",'Sales Mix'!$B129*'Intermediate Work'!AF$37*'Seasonality Impact'!AG129)</f>
        <v/>
      </c>
      <c r="AG129" s="15" t="str">
        <f>IF('Sales Mix'!$B129="","",'Sales Mix'!$B129*'Intermediate Work'!AG$37*'Seasonality Impact'!AH129)</f>
        <v/>
      </c>
      <c r="AH129" s="15" t="str">
        <f>IF('Sales Mix'!$B129="","",'Sales Mix'!$B129*'Intermediate Work'!AH$37*'Seasonality Impact'!AI129)</f>
        <v/>
      </c>
      <c r="AI129" s="15" t="str">
        <f>IF('Sales Mix'!$B129="","",'Sales Mix'!$B129*'Intermediate Work'!AI$37*'Seasonality Impact'!AJ129)</f>
        <v/>
      </c>
      <c r="AJ129" s="15" t="str">
        <f>IF('Sales Mix'!$B129="","",'Sales Mix'!$B129*'Intermediate Work'!AJ$37*'Seasonality Impact'!AK129)</f>
        <v/>
      </c>
      <c r="AK129" s="15" t="str">
        <f>IF('Sales Mix'!$B129="","",'Sales Mix'!$B129*'Intermediate Work'!AK$37*'Seasonality Impact'!AL129)</f>
        <v/>
      </c>
    </row>
    <row r="130" spans="1:37" x14ac:dyDescent="0.25">
      <c r="A130" t="str">
        <f>IF('Sales Mix'!A130="","",'Sales Mix'!A130)</f>
        <v/>
      </c>
      <c r="B130" s="15" t="str">
        <f>IF('Sales Mix'!$B130="","",'Sales Mix'!$B130*'Intermediate Work'!B$37*'Seasonality Impact'!C130)</f>
        <v/>
      </c>
      <c r="C130" s="15" t="str">
        <f>IF('Sales Mix'!$B130="","",'Sales Mix'!$B130*'Intermediate Work'!C$37*'Seasonality Impact'!D130)</f>
        <v/>
      </c>
      <c r="D130" s="15" t="str">
        <f>IF('Sales Mix'!$B130="","",'Sales Mix'!$B130*'Intermediate Work'!D$37*'Seasonality Impact'!E130)</f>
        <v/>
      </c>
      <c r="E130" s="15" t="str">
        <f>IF('Sales Mix'!$B130="","",'Sales Mix'!$B130*'Intermediate Work'!E$37*'Seasonality Impact'!F130)</f>
        <v/>
      </c>
      <c r="F130" s="15" t="str">
        <f>IF('Sales Mix'!$B130="","",'Sales Mix'!$B130*'Intermediate Work'!F$37*'Seasonality Impact'!G130)</f>
        <v/>
      </c>
      <c r="G130" s="15" t="str">
        <f>IF('Sales Mix'!$B130="","",'Sales Mix'!$B130*'Intermediate Work'!G$37*'Seasonality Impact'!H130)</f>
        <v/>
      </c>
      <c r="H130" s="15" t="str">
        <f>IF('Sales Mix'!$B130="","",'Sales Mix'!$B130*'Intermediate Work'!H$37*'Seasonality Impact'!I130)</f>
        <v/>
      </c>
      <c r="I130" s="15" t="str">
        <f>IF('Sales Mix'!$B130="","",'Sales Mix'!$B130*'Intermediate Work'!I$37*'Seasonality Impact'!J130)</f>
        <v/>
      </c>
      <c r="J130" s="15" t="str">
        <f>IF('Sales Mix'!$B130="","",'Sales Mix'!$B130*'Intermediate Work'!J$37*'Seasonality Impact'!K130)</f>
        <v/>
      </c>
      <c r="K130" s="15" t="str">
        <f>IF('Sales Mix'!$B130="","",'Sales Mix'!$B130*'Intermediate Work'!K$37*'Seasonality Impact'!L130)</f>
        <v/>
      </c>
      <c r="L130" s="15" t="str">
        <f>IF('Sales Mix'!$B130="","",'Sales Mix'!$B130*'Intermediate Work'!L$37*'Seasonality Impact'!M130)</f>
        <v/>
      </c>
      <c r="M130" s="15" t="str">
        <f>IF('Sales Mix'!$B130="","",'Sales Mix'!$B130*'Intermediate Work'!M$37*'Seasonality Impact'!N130)</f>
        <v/>
      </c>
      <c r="N130" s="15" t="str">
        <f>IF('Sales Mix'!$B130="","",'Sales Mix'!$B130*'Intermediate Work'!N$37*'Seasonality Impact'!O130)</f>
        <v/>
      </c>
      <c r="O130" s="15" t="str">
        <f>IF('Sales Mix'!$B130="","",'Sales Mix'!$B130*'Intermediate Work'!O$37*'Seasonality Impact'!P130)</f>
        <v/>
      </c>
      <c r="P130" s="15" t="str">
        <f>IF('Sales Mix'!$B130="","",'Sales Mix'!$B130*'Intermediate Work'!P$37*'Seasonality Impact'!Q130)</f>
        <v/>
      </c>
      <c r="Q130" s="15" t="str">
        <f>IF('Sales Mix'!$B130="","",'Sales Mix'!$B130*'Intermediate Work'!Q$37*'Seasonality Impact'!R130)</f>
        <v/>
      </c>
      <c r="R130" s="15" t="str">
        <f>IF('Sales Mix'!$B130="","",'Sales Mix'!$B130*'Intermediate Work'!R$37*'Seasonality Impact'!S130)</f>
        <v/>
      </c>
      <c r="S130" s="15" t="str">
        <f>IF('Sales Mix'!$B130="","",'Sales Mix'!$B130*'Intermediate Work'!S$37*'Seasonality Impact'!T130)</f>
        <v/>
      </c>
      <c r="T130" s="15" t="str">
        <f>IF('Sales Mix'!$B130="","",'Sales Mix'!$B130*'Intermediate Work'!T$37*'Seasonality Impact'!U130)</f>
        <v/>
      </c>
      <c r="U130" s="15" t="str">
        <f>IF('Sales Mix'!$B130="","",'Sales Mix'!$B130*'Intermediate Work'!U$37*'Seasonality Impact'!V130)</f>
        <v/>
      </c>
      <c r="V130" s="15" t="str">
        <f>IF('Sales Mix'!$B130="","",'Sales Mix'!$B130*'Intermediate Work'!V$37*'Seasonality Impact'!W130)</f>
        <v/>
      </c>
      <c r="W130" s="15" t="str">
        <f>IF('Sales Mix'!$B130="","",'Sales Mix'!$B130*'Intermediate Work'!W$37*'Seasonality Impact'!X130)</f>
        <v/>
      </c>
      <c r="X130" s="15" t="str">
        <f>IF('Sales Mix'!$B130="","",'Sales Mix'!$B130*'Intermediate Work'!X$37*'Seasonality Impact'!Y130)</f>
        <v/>
      </c>
      <c r="Y130" s="15" t="str">
        <f>IF('Sales Mix'!$B130="","",'Sales Mix'!$B130*'Intermediate Work'!Y$37*'Seasonality Impact'!Z130)</f>
        <v/>
      </c>
      <c r="Z130" s="15" t="str">
        <f>IF('Sales Mix'!$B130="","",'Sales Mix'!$B130*'Intermediate Work'!Z$37*'Seasonality Impact'!AA130)</f>
        <v/>
      </c>
      <c r="AA130" s="15" t="str">
        <f>IF('Sales Mix'!$B130="","",'Sales Mix'!$B130*'Intermediate Work'!AA$37*'Seasonality Impact'!AB130)</f>
        <v/>
      </c>
      <c r="AB130" s="15" t="str">
        <f>IF('Sales Mix'!$B130="","",'Sales Mix'!$B130*'Intermediate Work'!AB$37*'Seasonality Impact'!AC130)</f>
        <v/>
      </c>
      <c r="AC130" s="15" t="str">
        <f>IF('Sales Mix'!$B130="","",'Sales Mix'!$B130*'Intermediate Work'!AC$37*'Seasonality Impact'!AD130)</f>
        <v/>
      </c>
      <c r="AD130" s="15" t="str">
        <f>IF('Sales Mix'!$B130="","",'Sales Mix'!$B130*'Intermediate Work'!AD$37*'Seasonality Impact'!AE130)</f>
        <v/>
      </c>
      <c r="AE130" s="15" t="str">
        <f>IF('Sales Mix'!$B130="","",'Sales Mix'!$B130*'Intermediate Work'!AE$37*'Seasonality Impact'!AF130)</f>
        <v/>
      </c>
      <c r="AF130" s="15" t="str">
        <f>IF('Sales Mix'!$B130="","",'Sales Mix'!$B130*'Intermediate Work'!AF$37*'Seasonality Impact'!AG130)</f>
        <v/>
      </c>
      <c r="AG130" s="15" t="str">
        <f>IF('Sales Mix'!$B130="","",'Sales Mix'!$B130*'Intermediate Work'!AG$37*'Seasonality Impact'!AH130)</f>
        <v/>
      </c>
      <c r="AH130" s="15" t="str">
        <f>IF('Sales Mix'!$B130="","",'Sales Mix'!$B130*'Intermediate Work'!AH$37*'Seasonality Impact'!AI130)</f>
        <v/>
      </c>
      <c r="AI130" s="15" t="str">
        <f>IF('Sales Mix'!$B130="","",'Sales Mix'!$B130*'Intermediate Work'!AI$37*'Seasonality Impact'!AJ130)</f>
        <v/>
      </c>
      <c r="AJ130" s="15" t="str">
        <f>IF('Sales Mix'!$B130="","",'Sales Mix'!$B130*'Intermediate Work'!AJ$37*'Seasonality Impact'!AK130)</f>
        <v/>
      </c>
      <c r="AK130" s="15" t="str">
        <f>IF('Sales Mix'!$B130="","",'Sales Mix'!$B130*'Intermediate Work'!AK$37*'Seasonality Impact'!AL130)</f>
        <v/>
      </c>
    </row>
    <row r="131" spans="1:37" x14ac:dyDescent="0.25">
      <c r="A131" t="str">
        <f>IF('Sales Mix'!A131="","",'Sales Mix'!A131)</f>
        <v/>
      </c>
      <c r="B131" s="15" t="str">
        <f>IF('Sales Mix'!$B131="","",'Sales Mix'!$B131*'Intermediate Work'!B$37*'Seasonality Impact'!C131)</f>
        <v/>
      </c>
      <c r="C131" s="15" t="str">
        <f>IF('Sales Mix'!$B131="","",'Sales Mix'!$B131*'Intermediate Work'!C$37*'Seasonality Impact'!D131)</f>
        <v/>
      </c>
      <c r="D131" s="15" t="str">
        <f>IF('Sales Mix'!$B131="","",'Sales Mix'!$B131*'Intermediate Work'!D$37*'Seasonality Impact'!E131)</f>
        <v/>
      </c>
      <c r="E131" s="15" t="str">
        <f>IF('Sales Mix'!$B131="","",'Sales Mix'!$B131*'Intermediate Work'!E$37*'Seasonality Impact'!F131)</f>
        <v/>
      </c>
      <c r="F131" s="15" t="str">
        <f>IF('Sales Mix'!$B131="","",'Sales Mix'!$B131*'Intermediate Work'!F$37*'Seasonality Impact'!G131)</f>
        <v/>
      </c>
      <c r="G131" s="15" t="str">
        <f>IF('Sales Mix'!$B131="","",'Sales Mix'!$B131*'Intermediate Work'!G$37*'Seasonality Impact'!H131)</f>
        <v/>
      </c>
      <c r="H131" s="15" t="str">
        <f>IF('Sales Mix'!$B131="","",'Sales Mix'!$B131*'Intermediate Work'!H$37*'Seasonality Impact'!I131)</f>
        <v/>
      </c>
      <c r="I131" s="15" t="str">
        <f>IF('Sales Mix'!$B131="","",'Sales Mix'!$B131*'Intermediate Work'!I$37*'Seasonality Impact'!J131)</f>
        <v/>
      </c>
      <c r="J131" s="15" t="str">
        <f>IF('Sales Mix'!$B131="","",'Sales Mix'!$B131*'Intermediate Work'!J$37*'Seasonality Impact'!K131)</f>
        <v/>
      </c>
      <c r="K131" s="15" t="str">
        <f>IF('Sales Mix'!$B131="","",'Sales Mix'!$B131*'Intermediate Work'!K$37*'Seasonality Impact'!L131)</f>
        <v/>
      </c>
      <c r="L131" s="15" t="str">
        <f>IF('Sales Mix'!$B131="","",'Sales Mix'!$B131*'Intermediate Work'!L$37*'Seasonality Impact'!M131)</f>
        <v/>
      </c>
      <c r="M131" s="15" t="str">
        <f>IF('Sales Mix'!$B131="","",'Sales Mix'!$B131*'Intermediate Work'!M$37*'Seasonality Impact'!N131)</f>
        <v/>
      </c>
      <c r="N131" s="15" t="str">
        <f>IF('Sales Mix'!$B131="","",'Sales Mix'!$B131*'Intermediate Work'!N$37*'Seasonality Impact'!O131)</f>
        <v/>
      </c>
      <c r="O131" s="15" t="str">
        <f>IF('Sales Mix'!$B131="","",'Sales Mix'!$B131*'Intermediate Work'!O$37*'Seasonality Impact'!P131)</f>
        <v/>
      </c>
      <c r="P131" s="15" t="str">
        <f>IF('Sales Mix'!$B131="","",'Sales Mix'!$B131*'Intermediate Work'!P$37*'Seasonality Impact'!Q131)</f>
        <v/>
      </c>
      <c r="Q131" s="15" t="str">
        <f>IF('Sales Mix'!$B131="","",'Sales Mix'!$B131*'Intermediate Work'!Q$37*'Seasonality Impact'!R131)</f>
        <v/>
      </c>
      <c r="R131" s="15" t="str">
        <f>IF('Sales Mix'!$B131="","",'Sales Mix'!$B131*'Intermediate Work'!R$37*'Seasonality Impact'!S131)</f>
        <v/>
      </c>
      <c r="S131" s="15" t="str">
        <f>IF('Sales Mix'!$B131="","",'Sales Mix'!$B131*'Intermediate Work'!S$37*'Seasonality Impact'!T131)</f>
        <v/>
      </c>
      <c r="T131" s="15" t="str">
        <f>IF('Sales Mix'!$B131="","",'Sales Mix'!$B131*'Intermediate Work'!T$37*'Seasonality Impact'!U131)</f>
        <v/>
      </c>
      <c r="U131" s="15" t="str">
        <f>IF('Sales Mix'!$B131="","",'Sales Mix'!$B131*'Intermediate Work'!U$37*'Seasonality Impact'!V131)</f>
        <v/>
      </c>
      <c r="V131" s="15" t="str">
        <f>IF('Sales Mix'!$B131="","",'Sales Mix'!$B131*'Intermediate Work'!V$37*'Seasonality Impact'!W131)</f>
        <v/>
      </c>
      <c r="W131" s="15" t="str">
        <f>IF('Sales Mix'!$B131="","",'Sales Mix'!$B131*'Intermediate Work'!W$37*'Seasonality Impact'!X131)</f>
        <v/>
      </c>
      <c r="X131" s="15" t="str">
        <f>IF('Sales Mix'!$B131="","",'Sales Mix'!$B131*'Intermediate Work'!X$37*'Seasonality Impact'!Y131)</f>
        <v/>
      </c>
      <c r="Y131" s="15" t="str">
        <f>IF('Sales Mix'!$B131="","",'Sales Mix'!$B131*'Intermediate Work'!Y$37*'Seasonality Impact'!Z131)</f>
        <v/>
      </c>
      <c r="Z131" s="15" t="str">
        <f>IF('Sales Mix'!$B131="","",'Sales Mix'!$B131*'Intermediate Work'!Z$37*'Seasonality Impact'!AA131)</f>
        <v/>
      </c>
      <c r="AA131" s="15" t="str">
        <f>IF('Sales Mix'!$B131="","",'Sales Mix'!$B131*'Intermediate Work'!AA$37*'Seasonality Impact'!AB131)</f>
        <v/>
      </c>
      <c r="AB131" s="15" t="str">
        <f>IF('Sales Mix'!$B131="","",'Sales Mix'!$B131*'Intermediate Work'!AB$37*'Seasonality Impact'!AC131)</f>
        <v/>
      </c>
      <c r="AC131" s="15" t="str">
        <f>IF('Sales Mix'!$B131="","",'Sales Mix'!$B131*'Intermediate Work'!AC$37*'Seasonality Impact'!AD131)</f>
        <v/>
      </c>
      <c r="AD131" s="15" t="str">
        <f>IF('Sales Mix'!$B131="","",'Sales Mix'!$B131*'Intermediate Work'!AD$37*'Seasonality Impact'!AE131)</f>
        <v/>
      </c>
      <c r="AE131" s="15" t="str">
        <f>IF('Sales Mix'!$B131="","",'Sales Mix'!$B131*'Intermediate Work'!AE$37*'Seasonality Impact'!AF131)</f>
        <v/>
      </c>
      <c r="AF131" s="15" t="str">
        <f>IF('Sales Mix'!$B131="","",'Sales Mix'!$B131*'Intermediate Work'!AF$37*'Seasonality Impact'!AG131)</f>
        <v/>
      </c>
      <c r="AG131" s="15" t="str">
        <f>IF('Sales Mix'!$B131="","",'Sales Mix'!$B131*'Intermediate Work'!AG$37*'Seasonality Impact'!AH131)</f>
        <v/>
      </c>
      <c r="AH131" s="15" t="str">
        <f>IF('Sales Mix'!$B131="","",'Sales Mix'!$B131*'Intermediate Work'!AH$37*'Seasonality Impact'!AI131)</f>
        <v/>
      </c>
      <c r="AI131" s="15" t="str">
        <f>IF('Sales Mix'!$B131="","",'Sales Mix'!$B131*'Intermediate Work'!AI$37*'Seasonality Impact'!AJ131)</f>
        <v/>
      </c>
      <c r="AJ131" s="15" t="str">
        <f>IF('Sales Mix'!$B131="","",'Sales Mix'!$B131*'Intermediate Work'!AJ$37*'Seasonality Impact'!AK131)</f>
        <v/>
      </c>
      <c r="AK131" s="15" t="str">
        <f>IF('Sales Mix'!$B131="","",'Sales Mix'!$B131*'Intermediate Work'!AK$37*'Seasonality Impact'!AL131)</f>
        <v/>
      </c>
    </row>
    <row r="132" spans="1:37" x14ac:dyDescent="0.25">
      <c r="A132" t="str">
        <f>IF('Sales Mix'!A132="","",'Sales Mix'!A132)</f>
        <v/>
      </c>
      <c r="B132" s="15" t="str">
        <f>IF('Sales Mix'!$B132="","",'Sales Mix'!$B132*'Intermediate Work'!B$37*'Seasonality Impact'!C132)</f>
        <v/>
      </c>
      <c r="C132" s="15" t="str">
        <f>IF('Sales Mix'!$B132="","",'Sales Mix'!$B132*'Intermediate Work'!C$37*'Seasonality Impact'!D132)</f>
        <v/>
      </c>
      <c r="D132" s="15" t="str">
        <f>IF('Sales Mix'!$B132="","",'Sales Mix'!$B132*'Intermediate Work'!D$37*'Seasonality Impact'!E132)</f>
        <v/>
      </c>
      <c r="E132" s="15" t="str">
        <f>IF('Sales Mix'!$B132="","",'Sales Mix'!$B132*'Intermediate Work'!E$37*'Seasonality Impact'!F132)</f>
        <v/>
      </c>
      <c r="F132" s="15" t="str">
        <f>IF('Sales Mix'!$B132="","",'Sales Mix'!$B132*'Intermediate Work'!F$37*'Seasonality Impact'!G132)</f>
        <v/>
      </c>
      <c r="G132" s="15" t="str">
        <f>IF('Sales Mix'!$B132="","",'Sales Mix'!$B132*'Intermediate Work'!G$37*'Seasonality Impact'!H132)</f>
        <v/>
      </c>
      <c r="H132" s="15" t="str">
        <f>IF('Sales Mix'!$B132="","",'Sales Mix'!$B132*'Intermediate Work'!H$37*'Seasonality Impact'!I132)</f>
        <v/>
      </c>
      <c r="I132" s="15" t="str">
        <f>IF('Sales Mix'!$B132="","",'Sales Mix'!$B132*'Intermediate Work'!I$37*'Seasonality Impact'!J132)</f>
        <v/>
      </c>
      <c r="J132" s="15" t="str">
        <f>IF('Sales Mix'!$B132="","",'Sales Mix'!$B132*'Intermediate Work'!J$37*'Seasonality Impact'!K132)</f>
        <v/>
      </c>
      <c r="K132" s="15" t="str">
        <f>IF('Sales Mix'!$B132="","",'Sales Mix'!$B132*'Intermediate Work'!K$37*'Seasonality Impact'!L132)</f>
        <v/>
      </c>
      <c r="L132" s="15" t="str">
        <f>IF('Sales Mix'!$B132="","",'Sales Mix'!$B132*'Intermediate Work'!L$37*'Seasonality Impact'!M132)</f>
        <v/>
      </c>
      <c r="M132" s="15" t="str">
        <f>IF('Sales Mix'!$B132="","",'Sales Mix'!$B132*'Intermediate Work'!M$37*'Seasonality Impact'!N132)</f>
        <v/>
      </c>
      <c r="N132" s="15" t="str">
        <f>IF('Sales Mix'!$B132="","",'Sales Mix'!$B132*'Intermediate Work'!N$37*'Seasonality Impact'!O132)</f>
        <v/>
      </c>
      <c r="O132" s="15" t="str">
        <f>IF('Sales Mix'!$B132="","",'Sales Mix'!$B132*'Intermediate Work'!O$37*'Seasonality Impact'!P132)</f>
        <v/>
      </c>
      <c r="P132" s="15" t="str">
        <f>IF('Sales Mix'!$B132="","",'Sales Mix'!$B132*'Intermediate Work'!P$37*'Seasonality Impact'!Q132)</f>
        <v/>
      </c>
      <c r="Q132" s="15" t="str">
        <f>IF('Sales Mix'!$B132="","",'Sales Mix'!$B132*'Intermediate Work'!Q$37*'Seasonality Impact'!R132)</f>
        <v/>
      </c>
      <c r="R132" s="15" t="str">
        <f>IF('Sales Mix'!$B132="","",'Sales Mix'!$B132*'Intermediate Work'!R$37*'Seasonality Impact'!S132)</f>
        <v/>
      </c>
      <c r="S132" s="15" t="str">
        <f>IF('Sales Mix'!$B132="","",'Sales Mix'!$B132*'Intermediate Work'!S$37*'Seasonality Impact'!T132)</f>
        <v/>
      </c>
      <c r="T132" s="15" t="str">
        <f>IF('Sales Mix'!$B132="","",'Sales Mix'!$B132*'Intermediate Work'!T$37*'Seasonality Impact'!U132)</f>
        <v/>
      </c>
      <c r="U132" s="15" t="str">
        <f>IF('Sales Mix'!$B132="","",'Sales Mix'!$B132*'Intermediate Work'!U$37*'Seasonality Impact'!V132)</f>
        <v/>
      </c>
      <c r="V132" s="15" t="str">
        <f>IF('Sales Mix'!$B132="","",'Sales Mix'!$B132*'Intermediate Work'!V$37*'Seasonality Impact'!W132)</f>
        <v/>
      </c>
      <c r="W132" s="15" t="str">
        <f>IF('Sales Mix'!$B132="","",'Sales Mix'!$B132*'Intermediate Work'!W$37*'Seasonality Impact'!X132)</f>
        <v/>
      </c>
      <c r="X132" s="15" t="str">
        <f>IF('Sales Mix'!$B132="","",'Sales Mix'!$B132*'Intermediate Work'!X$37*'Seasonality Impact'!Y132)</f>
        <v/>
      </c>
      <c r="Y132" s="15" t="str">
        <f>IF('Sales Mix'!$B132="","",'Sales Mix'!$B132*'Intermediate Work'!Y$37*'Seasonality Impact'!Z132)</f>
        <v/>
      </c>
      <c r="Z132" s="15" t="str">
        <f>IF('Sales Mix'!$B132="","",'Sales Mix'!$B132*'Intermediate Work'!Z$37*'Seasonality Impact'!AA132)</f>
        <v/>
      </c>
      <c r="AA132" s="15" t="str">
        <f>IF('Sales Mix'!$B132="","",'Sales Mix'!$B132*'Intermediate Work'!AA$37*'Seasonality Impact'!AB132)</f>
        <v/>
      </c>
      <c r="AB132" s="15" t="str">
        <f>IF('Sales Mix'!$B132="","",'Sales Mix'!$B132*'Intermediate Work'!AB$37*'Seasonality Impact'!AC132)</f>
        <v/>
      </c>
      <c r="AC132" s="15" t="str">
        <f>IF('Sales Mix'!$B132="","",'Sales Mix'!$B132*'Intermediate Work'!AC$37*'Seasonality Impact'!AD132)</f>
        <v/>
      </c>
      <c r="AD132" s="15" t="str">
        <f>IF('Sales Mix'!$B132="","",'Sales Mix'!$B132*'Intermediate Work'!AD$37*'Seasonality Impact'!AE132)</f>
        <v/>
      </c>
      <c r="AE132" s="15" t="str">
        <f>IF('Sales Mix'!$B132="","",'Sales Mix'!$B132*'Intermediate Work'!AE$37*'Seasonality Impact'!AF132)</f>
        <v/>
      </c>
      <c r="AF132" s="15" t="str">
        <f>IF('Sales Mix'!$B132="","",'Sales Mix'!$B132*'Intermediate Work'!AF$37*'Seasonality Impact'!AG132)</f>
        <v/>
      </c>
      <c r="AG132" s="15" t="str">
        <f>IF('Sales Mix'!$B132="","",'Sales Mix'!$B132*'Intermediate Work'!AG$37*'Seasonality Impact'!AH132)</f>
        <v/>
      </c>
      <c r="AH132" s="15" t="str">
        <f>IF('Sales Mix'!$B132="","",'Sales Mix'!$B132*'Intermediate Work'!AH$37*'Seasonality Impact'!AI132)</f>
        <v/>
      </c>
      <c r="AI132" s="15" t="str">
        <f>IF('Sales Mix'!$B132="","",'Sales Mix'!$B132*'Intermediate Work'!AI$37*'Seasonality Impact'!AJ132)</f>
        <v/>
      </c>
      <c r="AJ132" s="15" t="str">
        <f>IF('Sales Mix'!$B132="","",'Sales Mix'!$B132*'Intermediate Work'!AJ$37*'Seasonality Impact'!AK132)</f>
        <v/>
      </c>
      <c r="AK132" s="15" t="str">
        <f>IF('Sales Mix'!$B132="","",'Sales Mix'!$B132*'Intermediate Work'!AK$37*'Seasonality Impact'!AL132)</f>
        <v/>
      </c>
    </row>
    <row r="133" spans="1:37" x14ac:dyDescent="0.25">
      <c r="A133" t="str">
        <f>IF('Sales Mix'!A133="","",'Sales Mix'!A133)</f>
        <v/>
      </c>
      <c r="B133" s="15" t="str">
        <f>IF('Sales Mix'!$B133="","",'Sales Mix'!$B133*'Intermediate Work'!B$37*'Seasonality Impact'!C133)</f>
        <v/>
      </c>
      <c r="C133" s="15" t="str">
        <f>IF('Sales Mix'!$B133="","",'Sales Mix'!$B133*'Intermediate Work'!C$37*'Seasonality Impact'!D133)</f>
        <v/>
      </c>
      <c r="D133" s="15" t="str">
        <f>IF('Sales Mix'!$B133="","",'Sales Mix'!$B133*'Intermediate Work'!D$37*'Seasonality Impact'!E133)</f>
        <v/>
      </c>
      <c r="E133" s="15" t="str">
        <f>IF('Sales Mix'!$B133="","",'Sales Mix'!$B133*'Intermediate Work'!E$37*'Seasonality Impact'!F133)</f>
        <v/>
      </c>
      <c r="F133" s="15" t="str">
        <f>IF('Sales Mix'!$B133="","",'Sales Mix'!$B133*'Intermediate Work'!F$37*'Seasonality Impact'!G133)</f>
        <v/>
      </c>
      <c r="G133" s="15" t="str">
        <f>IF('Sales Mix'!$B133="","",'Sales Mix'!$B133*'Intermediate Work'!G$37*'Seasonality Impact'!H133)</f>
        <v/>
      </c>
      <c r="H133" s="15" t="str">
        <f>IF('Sales Mix'!$B133="","",'Sales Mix'!$B133*'Intermediate Work'!H$37*'Seasonality Impact'!I133)</f>
        <v/>
      </c>
      <c r="I133" s="15" t="str">
        <f>IF('Sales Mix'!$B133="","",'Sales Mix'!$B133*'Intermediate Work'!I$37*'Seasonality Impact'!J133)</f>
        <v/>
      </c>
      <c r="J133" s="15" t="str">
        <f>IF('Sales Mix'!$B133="","",'Sales Mix'!$B133*'Intermediate Work'!J$37*'Seasonality Impact'!K133)</f>
        <v/>
      </c>
      <c r="K133" s="15" t="str">
        <f>IF('Sales Mix'!$B133="","",'Sales Mix'!$B133*'Intermediate Work'!K$37*'Seasonality Impact'!L133)</f>
        <v/>
      </c>
      <c r="L133" s="15" t="str">
        <f>IF('Sales Mix'!$B133="","",'Sales Mix'!$B133*'Intermediate Work'!L$37*'Seasonality Impact'!M133)</f>
        <v/>
      </c>
      <c r="M133" s="15" t="str">
        <f>IF('Sales Mix'!$B133="","",'Sales Mix'!$B133*'Intermediate Work'!M$37*'Seasonality Impact'!N133)</f>
        <v/>
      </c>
      <c r="N133" s="15" t="str">
        <f>IF('Sales Mix'!$B133="","",'Sales Mix'!$B133*'Intermediate Work'!N$37*'Seasonality Impact'!O133)</f>
        <v/>
      </c>
      <c r="O133" s="15" t="str">
        <f>IF('Sales Mix'!$B133="","",'Sales Mix'!$B133*'Intermediate Work'!O$37*'Seasonality Impact'!P133)</f>
        <v/>
      </c>
      <c r="P133" s="15" t="str">
        <f>IF('Sales Mix'!$B133="","",'Sales Mix'!$B133*'Intermediate Work'!P$37*'Seasonality Impact'!Q133)</f>
        <v/>
      </c>
      <c r="Q133" s="15" t="str">
        <f>IF('Sales Mix'!$B133="","",'Sales Mix'!$B133*'Intermediate Work'!Q$37*'Seasonality Impact'!R133)</f>
        <v/>
      </c>
      <c r="R133" s="15" t="str">
        <f>IF('Sales Mix'!$B133="","",'Sales Mix'!$B133*'Intermediate Work'!R$37*'Seasonality Impact'!S133)</f>
        <v/>
      </c>
      <c r="S133" s="15" t="str">
        <f>IF('Sales Mix'!$B133="","",'Sales Mix'!$B133*'Intermediate Work'!S$37*'Seasonality Impact'!T133)</f>
        <v/>
      </c>
      <c r="T133" s="15" t="str">
        <f>IF('Sales Mix'!$B133="","",'Sales Mix'!$B133*'Intermediate Work'!T$37*'Seasonality Impact'!U133)</f>
        <v/>
      </c>
      <c r="U133" s="15" t="str">
        <f>IF('Sales Mix'!$B133="","",'Sales Mix'!$B133*'Intermediate Work'!U$37*'Seasonality Impact'!V133)</f>
        <v/>
      </c>
      <c r="V133" s="15" t="str">
        <f>IF('Sales Mix'!$B133="","",'Sales Mix'!$B133*'Intermediate Work'!V$37*'Seasonality Impact'!W133)</f>
        <v/>
      </c>
      <c r="W133" s="15" t="str">
        <f>IF('Sales Mix'!$B133="","",'Sales Mix'!$B133*'Intermediate Work'!W$37*'Seasonality Impact'!X133)</f>
        <v/>
      </c>
      <c r="X133" s="15" t="str">
        <f>IF('Sales Mix'!$B133="","",'Sales Mix'!$B133*'Intermediate Work'!X$37*'Seasonality Impact'!Y133)</f>
        <v/>
      </c>
      <c r="Y133" s="15" t="str">
        <f>IF('Sales Mix'!$B133="","",'Sales Mix'!$B133*'Intermediate Work'!Y$37*'Seasonality Impact'!Z133)</f>
        <v/>
      </c>
      <c r="Z133" s="15" t="str">
        <f>IF('Sales Mix'!$B133="","",'Sales Mix'!$B133*'Intermediate Work'!Z$37*'Seasonality Impact'!AA133)</f>
        <v/>
      </c>
      <c r="AA133" s="15" t="str">
        <f>IF('Sales Mix'!$B133="","",'Sales Mix'!$B133*'Intermediate Work'!AA$37*'Seasonality Impact'!AB133)</f>
        <v/>
      </c>
      <c r="AB133" s="15" t="str">
        <f>IF('Sales Mix'!$B133="","",'Sales Mix'!$B133*'Intermediate Work'!AB$37*'Seasonality Impact'!AC133)</f>
        <v/>
      </c>
      <c r="AC133" s="15" t="str">
        <f>IF('Sales Mix'!$B133="","",'Sales Mix'!$B133*'Intermediate Work'!AC$37*'Seasonality Impact'!AD133)</f>
        <v/>
      </c>
      <c r="AD133" s="15" t="str">
        <f>IF('Sales Mix'!$B133="","",'Sales Mix'!$B133*'Intermediate Work'!AD$37*'Seasonality Impact'!AE133)</f>
        <v/>
      </c>
      <c r="AE133" s="15" t="str">
        <f>IF('Sales Mix'!$B133="","",'Sales Mix'!$B133*'Intermediate Work'!AE$37*'Seasonality Impact'!AF133)</f>
        <v/>
      </c>
      <c r="AF133" s="15" t="str">
        <f>IF('Sales Mix'!$B133="","",'Sales Mix'!$B133*'Intermediate Work'!AF$37*'Seasonality Impact'!AG133)</f>
        <v/>
      </c>
      <c r="AG133" s="15" t="str">
        <f>IF('Sales Mix'!$B133="","",'Sales Mix'!$B133*'Intermediate Work'!AG$37*'Seasonality Impact'!AH133)</f>
        <v/>
      </c>
      <c r="AH133" s="15" t="str">
        <f>IF('Sales Mix'!$B133="","",'Sales Mix'!$B133*'Intermediate Work'!AH$37*'Seasonality Impact'!AI133)</f>
        <v/>
      </c>
      <c r="AI133" s="15" t="str">
        <f>IF('Sales Mix'!$B133="","",'Sales Mix'!$B133*'Intermediate Work'!AI$37*'Seasonality Impact'!AJ133)</f>
        <v/>
      </c>
      <c r="AJ133" s="15" t="str">
        <f>IF('Sales Mix'!$B133="","",'Sales Mix'!$B133*'Intermediate Work'!AJ$37*'Seasonality Impact'!AK133)</f>
        <v/>
      </c>
      <c r="AK133" s="15" t="str">
        <f>IF('Sales Mix'!$B133="","",'Sales Mix'!$B133*'Intermediate Work'!AK$37*'Seasonality Impact'!AL133)</f>
        <v/>
      </c>
    </row>
    <row r="134" spans="1:37" x14ac:dyDescent="0.25">
      <c r="A134" t="str">
        <f>IF('Sales Mix'!A134="","",'Sales Mix'!A134)</f>
        <v/>
      </c>
      <c r="B134" s="15" t="str">
        <f>IF('Sales Mix'!$B134="","",'Sales Mix'!$B134*'Intermediate Work'!B$37*'Seasonality Impact'!C134)</f>
        <v/>
      </c>
      <c r="C134" s="15" t="str">
        <f>IF('Sales Mix'!$B134="","",'Sales Mix'!$B134*'Intermediate Work'!C$37*'Seasonality Impact'!D134)</f>
        <v/>
      </c>
      <c r="D134" s="15" t="str">
        <f>IF('Sales Mix'!$B134="","",'Sales Mix'!$B134*'Intermediate Work'!D$37*'Seasonality Impact'!E134)</f>
        <v/>
      </c>
      <c r="E134" s="15" t="str">
        <f>IF('Sales Mix'!$B134="","",'Sales Mix'!$B134*'Intermediate Work'!E$37*'Seasonality Impact'!F134)</f>
        <v/>
      </c>
      <c r="F134" s="15" t="str">
        <f>IF('Sales Mix'!$B134="","",'Sales Mix'!$B134*'Intermediate Work'!F$37*'Seasonality Impact'!G134)</f>
        <v/>
      </c>
      <c r="G134" s="15" t="str">
        <f>IF('Sales Mix'!$B134="","",'Sales Mix'!$B134*'Intermediate Work'!G$37*'Seasonality Impact'!H134)</f>
        <v/>
      </c>
      <c r="H134" s="15" t="str">
        <f>IF('Sales Mix'!$B134="","",'Sales Mix'!$B134*'Intermediate Work'!H$37*'Seasonality Impact'!I134)</f>
        <v/>
      </c>
      <c r="I134" s="15" t="str">
        <f>IF('Sales Mix'!$B134="","",'Sales Mix'!$B134*'Intermediate Work'!I$37*'Seasonality Impact'!J134)</f>
        <v/>
      </c>
      <c r="J134" s="15" t="str">
        <f>IF('Sales Mix'!$B134="","",'Sales Mix'!$B134*'Intermediate Work'!J$37*'Seasonality Impact'!K134)</f>
        <v/>
      </c>
      <c r="K134" s="15" t="str">
        <f>IF('Sales Mix'!$B134="","",'Sales Mix'!$B134*'Intermediate Work'!K$37*'Seasonality Impact'!L134)</f>
        <v/>
      </c>
      <c r="L134" s="15" t="str">
        <f>IF('Sales Mix'!$B134="","",'Sales Mix'!$B134*'Intermediate Work'!L$37*'Seasonality Impact'!M134)</f>
        <v/>
      </c>
      <c r="M134" s="15" t="str">
        <f>IF('Sales Mix'!$B134="","",'Sales Mix'!$B134*'Intermediate Work'!M$37*'Seasonality Impact'!N134)</f>
        <v/>
      </c>
      <c r="N134" s="15" t="str">
        <f>IF('Sales Mix'!$B134="","",'Sales Mix'!$B134*'Intermediate Work'!N$37*'Seasonality Impact'!O134)</f>
        <v/>
      </c>
      <c r="O134" s="15" t="str">
        <f>IF('Sales Mix'!$B134="","",'Sales Mix'!$B134*'Intermediate Work'!O$37*'Seasonality Impact'!P134)</f>
        <v/>
      </c>
      <c r="P134" s="15" t="str">
        <f>IF('Sales Mix'!$B134="","",'Sales Mix'!$B134*'Intermediate Work'!P$37*'Seasonality Impact'!Q134)</f>
        <v/>
      </c>
      <c r="Q134" s="15" t="str">
        <f>IF('Sales Mix'!$B134="","",'Sales Mix'!$B134*'Intermediate Work'!Q$37*'Seasonality Impact'!R134)</f>
        <v/>
      </c>
      <c r="R134" s="15" t="str">
        <f>IF('Sales Mix'!$B134="","",'Sales Mix'!$B134*'Intermediate Work'!R$37*'Seasonality Impact'!S134)</f>
        <v/>
      </c>
      <c r="S134" s="15" t="str">
        <f>IF('Sales Mix'!$B134="","",'Sales Mix'!$B134*'Intermediate Work'!S$37*'Seasonality Impact'!T134)</f>
        <v/>
      </c>
      <c r="T134" s="15" t="str">
        <f>IF('Sales Mix'!$B134="","",'Sales Mix'!$B134*'Intermediate Work'!T$37*'Seasonality Impact'!U134)</f>
        <v/>
      </c>
      <c r="U134" s="15" t="str">
        <f>IF('Sales Mix'!$B134="","",'Sales Mix'!$B134*'Intermediate Work'!U$37*'Seasonality Impact'!V134)</f>
        <v/>
      </c>
      <c r="V134" s="15" t="str">
        <f>IF('Sales Mix'!$B134="","",'Sales Mix'!$B134*'Intermediate Work'!V$37*'Seasonality Impact'!W134)</f>
        <v/>
      </c>
      <c r="W134" s="15" t="str">
        <f>IF('Sales Mix'!$B134="","",'Sales Mix'!$B134*'Intermediate Work'!W$37*'Seasonality Impact'!X134)</f>
        <v/>
      </c>
      <c r="X134" s="15" t="str">
        <f>IF('Sales Mix'!$B134="","",'Sales Mix'!$B134*'Intermediate Work'!X$37*'Seasonality Impact'!Y134)</f>
        <v/>
      </c>
      <c r="Y134" s="15" t="str">
        <f>IF('Sales Mix'!$B134="","",'Sales Mix'!$B134*'Intermediate Work'!Y$37*'Seasonality Impact'!Z134)</f>
        <v/>
      </c>
      <c r="Z134" s="15" t="str">
        <f>IF('Sales Mix'!$B134="","",'Sales Mix'!$B134*'Intermediate Work'!Z$37*'Seasonality Impact'!AA134)</f>
        <v/>
      </c>
      <c r="AA134" s="15" t="str">
        <f>IF('Sales Mix'!$B134="","",'Sales Mix'!$B134*'Intermediate Work'!AA$37*'Seasonality Impact'!AB134)</f>
        <v/>
      </c>
      <c r="AB134" s="15" t="str">
        <f>IF('Sales Mix'!$B134="","",'Sales Mix'!$B134*'Intermediate Work'!AB$37*'Seasonality Impact'!AC134)</f>
        <v/>
      </c>
      <c r="AC134" s="15" t="str">
        <f>IF('Sales Mix'!$B134="","",'Sales Mix'!$B134*'Intermediate Work'!AC$37*'Seasonality Impact'!AD134)</f>
        <v/>
      </c>
      <c r="AD134" s="15" t="str">
        <f>IF('Sales Mix'!$B134="","",'Sales Mix'!$B134*'Intermediate Work'!AD$37*'Seasonality Impact'!AE134)</f>
        <v/>
      </c>
      <c r="AE134" s="15" t="str">
        <f>IF('Sales Mix'!$B134="","",'Sales Mix'!$B134*'Intermediate Work'!AE$37*'Seasonality Impact'!AF134)</f>
        <v/>
      </c>
      <c r="AF134" s="15" t="str">
        <f>IF('Sales Mix'!$B134="","",'Sales Mix'!$B134*'Intermediate Work'!AF$37*'Seasonality Impact'!AG134)</f>
        <v/>
      </c>
      <c r="AG134" s="15" t="str">
        <f>IF('Sales Mix'!$B134="","",'Sales Mix'!$B134*'Intermediate Work'!AG$37*'Seasonality Impact'!AH134)</f>
        <v/>
      </c>
      <c r="AH134" s="15" t="str">
        <f>IF('Sales Mix'!$B134="","",'Sales Mix'!$B134*'Intermediate Work'!AH$37*'Seasonality Impact'!AI134)</f>
        <v/>
      </c>
      <c r="AI134" s="15" t="str">
        <f>IF('Sales Mix'!$B134="","",'Sales Mix'!$B134*'Intermediate Work'!AI$37*'Seasonality Impact'!AJ134)</f>
        <v/>
      </c>
      <c r="AJ134" s="15" t="str">
        <f>IF('Sales Mix'!$B134="","",'Sales Mix'!$B134*'Intermediate Work'!AJ$37*'Seasonality Impact'!AK134)</f>
        <v/>
      </c>
      <c r="AK134" s="15" t="str">
        <f>IF('Sales Mix'!$B134="","",'Sales Mix'!$B134*'Intermediate Work'!AK$37*'Seasonality Impact'!AL134)</f>
        <v/>
      </c>
    </row>
    <row r="135" spans="1:37" x14ac:dyDescent="0.25">
      <c r="A135" t="str">
        <f>IF('Sales Mix'!A135="","",'Sales Mix'!A135)</f>
        <v/>
      </c>
      <c r="B135" s="15" t="str">
        <f>IF('Sales Mix'!$B135="","",'Sales Mix'!$B135*'Intermediate Work'!B$37*'Seasonality Impact'!C135)</f>
        <v/>
      </c>
      <c r="C135" s="15" t="str">
        <f>IF('Sales Mix'!$B135="","",'Sales Mix'!$B135*'Intermediate Work'!C$37*'Seasonality Impact'!D135)</f>
        <v/>
      </c>
      <c r="D135" s="15" t="str">
        <f>IF('Sales Mix'!$B135="","",'Sales Mix'!$B135*'Intermediate Work'!D$37*'Seasonality Impact'!E135)</f>
        <v/>
      </c>
      <c r="E135" s="15" t="str">
        <f>IF('Sales Mix'!$B135="","",'Sales Mix'!$B135*'Intermediate Work'!E$37*'Seasonality Impact'!F135)</f>
        <v/>
      </c>
      <c r="F135" s="15" t="str">
        <f>IF('Sales Mix'!$B135="","",'Sales Mix'!$B135*'Intermediate Work'!F$37*'Seasonality Impact'!G135)</f>
        <v/>
      </c>
      <c r="G135" s="15" t="str">
        <f>IF('Sales Mix'!$B135="","",'Sales Mix'!$B135*'Intermediate Work'!G$37*'Seasonality Impact'!H135)</f>
        <v/>
      </c>
      <c r="H135" s="15" t="str">
        <f>IF('Sales Mix'!$B135="","",'Sales Mix'!$B135*'Intermediate Work'!H$37*'Seasonality Impact'!I135)</f>
        <v/>
      </c>
      <c r="I135" s="15" t="str">
        <f>IF('Sales Mix'!$B135="","",'Sales Mix'!$B135*'Intermediate Work'!I$37*'Seasonality Impact'!J135)</f>
        <v/>
      </c>
      <c r="J135" s="15" t="str">
        <f>IF('Sales Mix'!$B135="","",'Sales Mix'!$B135*'Intermediate Work'!J$37*'Seasonality Impact'!K135)</f>
        <v/>
      </c>
      <c r="K135" s="15" t="str">
        <f>IF('Sales Mix'!$B135="","",'Sales Mix'!$B135*'Intermediate Work'!K$37*'Seasonality Impact'!L135)</f>
        <v/>
      </c>
      <c r="L135" s="15" t="str">
        <f>IF('Sales Mix'!$B135="","",'Sales Mix'!$B135*'Intermediate Work'!L$37*'Seasonality Impact'!M135)</f>
        <v/>
      </c>
      <c r="M135" s="15" t="str">
        <f>IF('Sales Mix'!$B135="","",'Sales Mix'!$B135*'Intermediate Work'!M$37*'Seasonality Impact'!N135)</f>
        <v/>
      </c>
      <c r="N135" s="15" t="str">
        <f>IF('Sales Mix'!$B135="","",'Sales Mix'!$B135*'Intermediate Work'!N$37*'Seasonality Impact'!O135)</f>
        <v/>
      </c>
      <c r="O135" s="15" t="str">
        <f>IF('Sales Mix'!$B135="","",'Sales Mix'!$B135*'Intermediate Work'!O$37*'Seasonality Impact'!P135)</f>
        <v/>
      </c>
      <c r="P135" s="15" t="str">
        <f>IF('Sales Mix'!$B135="","",'Sales Mix'!$B135*'Intermediate Work'!P$37*'Seasonality Impact'!Q135)</f>
        <v/>
      </c>
      <c r="Q135" s="15" t="str">
        <f>IF('Sales Mix'!$B135="","",'Sales Mix'!$B135*'Intermediate Work'!Q$37*'Seasonality Impact'!R135)</f>
        <v/>
      </c>
      <c r="R135" s="15" t="str">
        <f>IF('Sales Mix'!$B135="","",'Sales Mix'!$B135*'Intermediate Work'!R$37*'Seasonality Impact'!S135)</f>
        <v/>
      </c>
      <c r="S135" s="15" t="str">
        <f>IF('Sales Mix'!$B135="","",'Sales Mix'!$B135*'Intermediate Work'!S$37*'Seasonality Impact'!T135)</f>
        <v/>
      </c>
      <c r="T135" s="15" t="str">
        <f>IF('Sales Mix'!$B135="","",'Sales Mix'!$B135*'Intermediate Work'!T$37*'Seasonality Impact'!U135)</f>
        <v/>
      </c>
      <c r="U135" s="15" t="str">
        <f>IF('Sales Mix'!$B135="","",'Sales Mix'!$B135*'Intermediate Work'!U$37*'Seasonality Impact'!V135)</f>
        <v/>
      </c>
      <c r="V135" s="15" t="str">
        <f>IF('Sales Mix'!$B135="","",'Sales Mix'!$B135*'Intermediate Work'!V$37*'Seasonality Impact'!W135)</f>
        <v/>
      </c>
      <c r="W135" s="15" t="str">
        <f>IF('Sales Mix'!$B135="","",'Sales Mix'!$B135*'Intermediate Work'!W$37*'Seasonality Impact'!X135)</f>
        <v/>
      </c>
      <c r="X135" s="15" t="str">
        <f>IF('Sales Mix'!$B135="","",'Sales Mix'!$B135*'Intermediate Work'!X$37*'Seasonality Impact'!Y135)</f>
        <v/>
      </c>
      <c r="Y135" s="15" t="str">
        <f>IF('Sales Mix'!$B135="","",'Sales Mix'!$B135*'Intermediate Work'!Y$37*'Seasonality Impact'!Z135)</f>
        <v/>
      </c>
      <c r="Z135" s="15" t="str">
        <f>IF('Sales Mix'!$B135="","",'Sales Mix'!$B135*'Intermediate Work'!Z$37*'Seasonality Impact'!AA135)</f>
        <v/>
      </c>
      <c r="AA135" s="15" t="str">
        <f>IF('Sales Mix'!$B135="","",'Sales Mix'!$B135*'Intermediate Work'!AA$37*'Seasonality Impact'!AB135)</f>
        <v/>
      </c>
      <c r="AB135" s="15" t="str">
        <f>IF('Sales Mix'!$B135="","",'Sales Mix'!$B135*'Intermediate Work'!AB$37*'Seasonality Impact'!AC135)</f>
        <v/>
      </c>
      <c r="AC135" s="15" t="str">
        <f>IF('Sales Mix'!$B135="","",'Sales Mix'!$B135*'Intermediate Work'!AC$37*'Seasonality Impact'!AD135)</f>
        <v/>
      </c>
      <c r="AD135" s="15" t="str">
        <f>IF('Sales Mix'!$B135="","",'Sales Mix'!$B135*'Intermediate Work'!AD$37*'Seasonality Impact'!AE135)</f>
        <v/>
      </c>
      <c r="AE135" s="15" t="str">
        <f>IF('Sales Mix'!$B135="","",'Sales Mix'!$B135*'Intermediate Work'!AE$37*'Seasonality Impact'!AF135)</f>
        <v/>
      </c>
      <c r="AF135" s="15" t="str">
        <f>IF('Sales Mix'!$B135="","",'Sales Mix'!$B135*'Intermediate Work'!AF$37*'Seasonality Impact'!AG135)</f>
        <v/>
      </c>
      <c r="AG135" s="15" t="str">
        <f>IF('Sales Mix'!$B135="","",'Sales Mix'!$B135*'Intermediate Work'!AG$37*'Seasonality Impact'!AH135)</f>
        <v/>
      </c>
      <c r="AH135" s="15" t="str">
        <f>IF('Sales Mix'!$B135="","",'Sales Mix'!$B135*'Intermediate Work'!AH$37*'Seasonality Impact'!AI135)</f>
        <v/>
      </c>
      <c r="AI135" s="15" t="str">
        <f>IF('Sales Mix'!$B135="","",'Sales Mix'!$B135*'Intermediate Work'!AI$37*'Seasonality Impact'!AJ135)</f>
        <v/>
      </c>
      <c r="AJ135" s="15" t="str">
        <f>IF('Sales Mix'!$B135="","",'Sales Mix'!$B135*'Intermediate Work'!AJ$37*'Seasonality Impact'!AK135)</f>
        <v/>
      </c>
      <c r="AK135" s="15" t="str">
        <f>IF('Sales Mix'!$B135="","",'Sales Mix'!$B135*'Intermediate Work'!AK$37*'Seasonality Impact'!AL135)</f>
        <v/>
      </c>
    </row>
    <row r="136" spans="1:37" x14ac:dyDescent="0.25">
      <c r="A136" t="str">
        <f>IF('Sales Mix'!A136="","",'Sales Mix'!A136)</f>
        <v/>
      </c>
      <c r="B136" s="15" t="str">
        <f>IF('Sales Mix'!$B136="","",'Sales Mix'!$B136*'Intermediate Work'!B$37*'Seasonality Impact'!C136)</f>
        <v/>
      </c>
      <c r="C136" s="15" t="str">
        <f>IF('Sales Mix'!$B136="","",'Sales Mix'!$B136*'Intermediate Work'!C$37*'Seasonality Impact'!D136)</f>
        <v/>
      </c>
      <c r="D136" s="15" t="str">
        <f>IF('Sales Mix'!$B136="","",'Sales Mix'!$B136*'Intermediate Work'!D$37*'Seasonality Impact'!E136)</f>
        <v/>
      </c>
      <c r="E136" s="15" t="str">
        <f>IF('Sales Mix'!$B136="","",'Sales Mix'!$B136*'Intermediate Work'!E$37*'Seasonality Impact'!F136)</f>
        <v/>
      </c>
      <c r="F136" s="15" t="str">
        <f>IF('Sales Mix'!$B136="","",'Sales Mix'!$B136*'Intermediate Work'!F$37*'Seasonality Impact'!G136)</f>
        <v/>
      </c>
      <c r="G136" s="15" t="str">
        <f>IF('Sales Mix'!$B136="","",'Sales Mix'!$B136*'Intermediate Work'!G$37*'Seasonality Impact'!H136)</f>
        <v/>
      </c>
      <c r="H136" s="15" t="str">
        <f>IF('Sales Mix'!$B136="","",'Sales Mix'!$B136*'Intermediate Work'!H$37*'Seasonality Impact'!I136)</f>
        <v/>
      </c>
      <c r="I136" s="15" t="str">
        <f>IF('Sales Mix'!$B136="","",'Sales Mix'!$B136*'Intermediate Work'!I$37*'Seasonality Impact'!J136)</f>
        <v/>
      </c>
      <c r="J136" s="15" t="str">
        <f>IF('Sales Mix'!$B136="","",'Sales Mix'!$B136*'Intermediate Work'!J$37*'Seasonality Impact'!K136)</f>
        <v/>
      </c>
      <c r="K136" s="15" t="str">
        <f>IF('Sales Mix'!$B136="","",'Sales Mix'!$B136*'Intermediate Work'!K$37*'Seasonality Impact'!L136)</f>
        <v/>
      </c>
      <c r="L136" s="15" t="str">
        <f>IF('Sales Mix'!$B136="","",'Sales Mix'!$B136*'Intermediate Work'!L$37*'Seasonality Impact'!M136)</f>
        <v/>
      </c>
      <c r="M136" s="15" t="str">
        <f>IF('Sales Mix'!$B136="","",'Sales Mix'!$B136*'Intermediate Work'!M$37*'Seasonality Impact'!N136)</f>
        <v/>
      </c>
      <c r="N136" s="15" t="str">
        <f>IF('Sales Mix'!$B136="","",'Sales Mix'!$B136*'Intermediate Work'!N$37*'Seasonality Impact'!O136)</f>
        <v/>
      </c>
      <c r="O136" s="15" t="str">
        <f>IF('Sales Mix'!$B136="","",'Sales Mix'!$B136*'Intermediate Work'!O$37*'Seasonality Impact'!P136)</f>
        <v/>
      </c>
      <c r="P136" s="15" t="str">
        <f>IF('Sales Mix'!$B136="","",'Sales Mix'!$B136*'Intermediate Work'!P$37*'Seasonality Impact'!Q136)</f>
        <v/>
      </c>
      <c r="Q136" s="15" t="str">
        <f>IF('Sales Mix'!$B136="","",'Sales Mix'!$B136*'Intermediate Work'!Q$37*'Seasonality Impact'!R136)</f>
        <v/>
      </c>
      <c r="R136" s="15" t="str">
        <f>IF('Sales Mix'!$B136="","",'Sales Mix'!$B136*'Intermediate Work'!R$37*'Seasonality Impact'!S136)</f>
        <v/>
      </c>
      <c r="S136" s="15" t="str">
        <f>IF('Sales Mix'!$B136="","",'Sales Mix'!$B136*'Intermediate Work'!S$37*'Seasonality Impact'!T136)</f>
        <v/>
      </c>
      <c r="T136" s="15" t="str">
        <f>IF('Sales Mix'!$B136="","",'Sales Mix'!$B136*'Intermediate Work'!T$37*'Seasonality Impact'!U136)</f>
        <v/>
      </c>
      <c r="U136" s="15" t="str">
        <f>IF('Sales Mix'!$B136="","",'Sales Mix'!$B136*'Intermediate Work'!U$37*'Seasonality Impact'!V136)</f>
        <v/>
      </c>
      <c r="V136" s="15" t="str">
        <f>IF('Sales Mix'!$B136="","",'Sales Mix'!$B136*'Intermediate Work'!V$37*'Seasonality Impact'!W136)</f>
        <v/>
      </c>
      <c r="W136" s="15" t="str">
        <f>IF('Sales Mix'!$B136="","",'Sales Mix'!$B136*'Intermediate Work'!W$37*'Seasonality Impact'!X136)</f>
        <v/>
      </c>
      <c r="X136" s="15" t="str">
        <f>IF('Sales Mix'!$B136="","",'Sales Mix'!$B136*'Intermediate Work'!X$37*'Seasonality Impact'!Y136)</f>
        <v/>
      </c>
      <c r="Y136" s="15" t="str">
        <f>IF('Sales Mix'!$B136="","",'Sales Mix'!$B136*'Intermediate Work'!Y$37*'Seasonality Impact'!Z136)</f>
        <v/>
      </c>
      <c r="Z136" s="15" t="str">
        <f>IF('Sales Mix'!$B136="","",'Sales Mix'!$B136*'Intermediate Work'!Z$37*'Seasonality Impact'!AA136)</f>
        <v/>
      </c>
      <c r="AA136" s="15" t="str">
        <f>IF('Sales Mix'!$B136="","",'Sales Mix'!$B136*'Intermediate Work'!AA$37*'Seasonality Impact'!AB136)</f>
        <v/>
      </c>
      <c r="AB136" s="15" t="str">
        <f>IF('Sales Mix'!$B136="","",'Sales Mix'!$B136*'Intermediate Work'!AB$37*'Seasonality Impact'!AC136)</f>
        <v/>
      </c>
      <c r="AC136" s="15" t="str">
        <f>IF('Sales Mix'!$B136="","",'Sales Mix'!$B136*'Intermediate Work'!AC$37*'Seasonality Impact'!AD136)</f>
        <v/>
      </c>
      <c r="AD136" s="15" t="str">
        <f>IF('Sales Mix'!$B136="","",'Sales Mix'!$B136*'Intermediate Work'!AD$37*'Seasonality Impact'!AE136)</f>
        <v/>
      </c>
      <c r="AE136" s="15" t="str">
        <f>IF('Sales Mix'!$B136="","",'Sales Mix'!$B136*'Intermediate Work'!AE$37*'Seasonality Impact'!AF136)</f>
        <v/>
      </c>
      <c r="AF136" s="15" t="str">
        <f>IF('Sales Mix'!$B136="","",'Sales Mix'!$B136*'Intermediate Work'!AF$37*'Seasonality Impact'!AG136)</f>
        <v/>
      </c>
      <c r="AG136" s="15" t="str">
        <f>IF('Sales Mix'!$B136="","",'Sales Mix'!$B136*'Intermediate Work'!AG$37*'Seasonality Impact'!AH136)</f>
        <v/>
      </c>
      <c r="AH136" s="15" t="str">
        <f>IF('Sales Mix'!$B136="","",'Sales Mix'!$B136*'Intermediate Work'!AH$37*'Seasonality Impact'!AI136)</f>
        <v/>
      </c>
      <c r="AI136" s="15" t="str">
        <f>IF('Sales Mix'!$B136="","",'Sales Mix'!$B136*'Intermediate Work'!AI$37*'Seasonality Impact'!AJ136)</f>
        <v/>
      </c>
      <c r="AJ136" s="15" t="str">
        <f>IF('Sales Mix'!$B136="","",'Sales Mix'!$B136*'Intermediate Work'!AJ$37*'Seasonality Impact'!AK136)</f>
        <v/>
      </c>
      <c r="AK136" s="15" t="str">
        <f>IF('Sales Mix'!$B136="","",'Sales Mix'!$B136*'Intermediate Work'!AK$37*'Seasonality Impact'!AL136)</f>
        <v/>
      </c>
    </row>
    <row r="137" spans="1:37" x14ac:dyDescent="0.25">
      <c r="A137" t="str">
        <f>IF('Sales Mix'!A137="","",'Sales Mix'!A137)</f>
        <v/>
      </c>
      <c r="B137" s="15" t="str">
        <f>IF('Sales Mix'!$B137="","",'Sales Mix'!$B137*'Intermediate Work'!B$37*'Seasonality Impact'!C137)</f>
        <v/>
      </c>
      <c r="C137" s="15" t="str">
        <f>IF('Sales Mix'!$B137="","",'Sales Mix'!$B137*'Intermediate Work'!C$37*'Seasonality Impact'!D137)</f>
        <v/>
      </c>
      <c r="D137" s="15" t="str">
        <f>IF('Sales Mix'!$B137="","",'Sales Mix'!$B137*'Intermediate Work'!D$37*'Seasonality Impact'!E137)</f>
        <v/>
      </c>
      <c r="E137" s="15" t="str">
        <f>IF('Sales Mix'!$B137="","",'Sales Mix'!$B137*'Intermediate Work'!E$37*'Seasonality Impact'!F137)</f>
        <v/>
      </c>
      <c r="F137" s="15" t="str">
        <f>IF('Sales Mix'!$B137="","",'Sales Mix'!$B137*'Intermediate Work'!F$37*'Seasonality Impact'!G137)</f>
        <v/>
      </c>
      <c r="G137" s="15" t="str">
        <f>IF('Sales Mix'!$B137="","",'Sales Mix'!$B137*'Intermediate Work'!G$37*'Seasonality Impact'!H137)</f>
        <v/>
      </c>
      <c r="H137" s="15" t="str">
        <f>IF('Sales Mix'!$B137="","",'Sales Mix'!$B137*'Intermediate Work'!H$37*'Seasonality Impact'!I137)</f>
        <v/>
      </c>
      <c r="I137" s="15" t="str">
        <f>IF('Sales Mix'!$B137="","",'Sales Mix'!$B137*'Intermediate Work'!I$37*'Seasonality Impact'!J137)</f>
        <v/>
      </c>
      <c r="J137" s="15" t="str">
        <f>IF('Sales Mix'!$B137="","",'Sales Mix'!$B137*'Intermediate Work'!J$37*'Seasonality Impact'!K137)</f>
        <v/>
      </c>
      <c r="K137" s="15" t="str">
        <f>IF('Sales Mix'!$B137="","",'Sales Mix'!$B137*'Intermediate Work'!K$37*'Seasonality Impact'!L137)</f>
        <v/>
      </c>
      <c r="L137" s="15" t="str">
        <f>IF('Sales Mix'!$B137="","",'Sales Mix'!$B137*'Intermediate Work'!L$37*'Seasonality Impact'!M137)</f>
        <v/>
      </c>
      <c r="M137" s="15" t="str">
        <f>IF('Sales Mix'!$B137="","",'Sales Mix'!$B137*'Intermediate Work'!M$37*'Seasonality Impact'!N137)</f>
        <v/>
      </c>
      <c r="N137" s="15" t="str">
        <f>IF('Sales Mix'!$B137="","",'Sales Mix'!$B137*'Intermediate Work'!N$37*'Seasonality Impact'!O137)</f>
        <v/>
      </c>
      <c r="O137" s="15" t="str">
        <f>IF('Sales Mix'!$B137="","",'Sales Mix'!$B137*'Intermediate Work'!O$37*'Seasonality Impact'!P137)</f>
        <v/>
      </c>
      <c r="P137" s="15" t="str">
        <f>IF('Sales Mix'!$B137="","",'Sales Mix'!$B137*'Intermediate Work'!P$37*'Seasonality Impact'!Q137)</f>
        <v/>
      </c>
      <c r="Q137" s="15" t="str">
        <f>IF('Sales Mix'!$B137="","",'Sales Mix'!$B137*'Intermediate Work'!Q$37*'Seasonality Impact'!R137)</f>
        <v/>
      </c>
      <c r="R137" s="15" t="str">
        <f>IF('Sales Mix'!$B137="","",'Sales Mix'!$B137*'Intermediate Work'!R$37*'Seasonality Impact'!S137)</f>
        <v/>
      </c>
      <c r="S137" s="15" t="str">
        <f>IF('Sales Mix'!$B137="","",'Sales Mix'!$B137*'Intermediate Work'!S$37*'Seasonality Impact'!T137)</f>
        <v/>
      </c>
      <c r="T137" s="15" t="str">
        <f>IF('Sales Mix'!$B137="","",'Sales Mix'!$B137*'Intermediate Work'!T$37*'Seasonality Impact'!U137)</f>
        <v/>
      </c>
      <c r="U137" s="15" t="str">
        <f>IF('Sales Mix'!$B137="","",'Sales Mix'!$B137*'Intermediate Work'!U$37*'Seasonality Impact'!V137)</f>
        <v/>
      </c>
      <c r="V137" s="15" t="str">
        <f>IF('Sales Mix'!$B137="","",'Sales Mix'!$B137*'Intermediate Work'!V$37*'Seasonality Impact'!W137)</f>
        <v/>
      </c>
      <c r="W137" s="15" t="str">
        <f>IF('Sales Mix'!$B137="","",'Sales Mix'!$B137*'Intermediate Work'!W$37*'Seasonality Impact'!X137)</f>
        <v/>
      </c>
      <c r="X137" s="15" t="str">
        <f>IF('Sales Mix'!$B137="","",'Sales Mix'!$B137*'Intermediate Work'!X$37*'Seasonality Impact'!Y137)</f>
        <v/>
      </c>
      <c r="Y137" s="15" t="str">
        <f>IF('Sales Mix'!$B137="","",'Sales Mix'!$B137*'Intermediate Work'!Y$37*'Seasonality Impact'!Z137)</f>
        <v/>
      </c>
      <c r="Z137" s="15" t="str">
        <f>IF('Sales Mix'!$B137="","",'Sales Mix'!$B137*'Intermediate Work'!Z$37*'Seasonality Impact'!AA137)</f>
        <v/>
      </c>
      <c r="AA137" s="15" t="str">
        <f>IF('Sales Mix'!$B137="","",'Sales Mix'!$B137*'Intermediate Work'!AA$37*'Seasonality Impact'!AB137)</f>
        <v/>
      </c>
      <c r="AB137" s="15" t="str">
        <f>IF('Sales Mix'!$B137="","",'Sales Mix'!$B137*'Intermediate Work'!AB$37*'Seasonality Impact'!AC137)</f>
        <v/>
      </c>
      <c r="AC137" s="15" t="str">
        <f>IF('Sales Mix'!$B137="","",'Sales Mix'!$B137*'Intermediate Work'!AC$37*'Seasonality Impact'!AD137)</f>
        <v/>
      </c>
      <c r="AD137" s="15" t="str">
        <f>IF('Sales Mix'!$B137="","",'Sales Mix'!$B137*'Intermediate Work'!AD$37*'Seasonality Impact'!AE137)</f>
        <v/>
      </c>
      <c r="AE137" s="15" t="str">
        <f>IF('Sales Mix'!$B137="","",'Sales Mix'!$B137*'Intermediate Work'!AE$37*'Seasonality Impact'!AF137)</f>
        <v/>
      </c>
      <c r="AF137" s="15" t="str">
        <f>IF('Sales Mix'!$B137="","",'Sales Mix'!$B137*'Intermediate Work'!AF$37*'Seasonality Impact'!AG137)</f>
        <v/>
      </c>
      <c r="AG137" s="15" t="str">
        <f>IF('Sales Mix'!$B137="","",'Sales Mix'!$B137*'Intermediate Work'!AG$37*'Seasonality Impact'!AH137)</f>
        <v/>
      </c>
      <c r="AH137" s="15" t="str">
        <f>IF('Sales Mix'!$B137="","",'Sales Mix'!$B137*'Intermediate Work'!AH$37*'Seasonality Impact'!AI137)</f>
        <v/>
      </c>
      <c r="AI137" s="15" t="str">
        <f>IF('Sales Mix'!$B137="","",'Sales Mix'!$B137*'Intermediate Work'!AI$37*'Seasonality Impact'!AJ137)</f>
        <v/>
      </c>
      <c r="AJ137" s="15" t="str">
        <f>IF('Sales Mix'!$B137="","",'Sales Mix'!$B137*'Intermediate Work'!AJ$37*'Seasonality Impact'!AK137)</f>
        <v/>
      </c>
      <c r="AK137" s="15" t="str">
        <f>IF('Sales Mix'!$B137="","",'Sales Mix'!$B137*'Intermediate Work'!AK$37*'Seasonality Impact'!AL137)</f>
        <v/>
      </c>
    </row>
    <row r="138" spans="1:37" x14ac:dyDescent="0.25">
      <c r="A138" t="str">
        <f>IF('Sales Mix'!A138="","",'Sales Mix'!A138)</f>
        <v/>
      </c>
      <c r="B138" s="15" t="str">
        <f>IF('Sales Mix'!$B138="","",'Sales Mix'!$B138*'Intermediate Work'!B$37*'Seasonality Impact'!C138)</f>
        <v/>
      </c>
      <c r="C138" s="15" t="str">
        <f>IF('Sales Mix'!$B138="","",'Sales Mix'!$B138*'Intermediate Work'!C$37*'Seasonality Impact'!D138)</f>
        <v/>
      </c>
      <c r="D138" s="15" t="str">
        <f>IF('Sales Mix'!$B138="","",'Sales Mix'!$B138*'Intermediate Work'!D$37*'Seasonality Impact'!E138)</f>
        <v/>
      </c>
      <c r="E138" s="15" t="str">
        <f>IF('Sales Mix'!$B138="","",'Sales Mix'!$B138*'Intermediate Work'!E$37*'Seasonality Impact'!F138)</f>
        <v/>
      </c>
      <c r="F138" s="15" t="str">
        <f>IF('Sales Mix'!$B138="","",'Sales Mix'!$B138*'Intermediate Work'!F$37*'Seasonality Impact'!G138)</f>
        <v/>
      </c>
      <c r="G138" s="15" t="str">
        <f>IF('Sales Mix'!$B138="","",'Sales Mix'!$B138*'Intermediate Work'!G$37*'Seasonality Impact'!H138)</f>
        <v/>
      </c>
      <c r="H138" s="15" t="str">
        <f>IF('Sales Mix'!$B138="","",'Sales Mix'!$B138*'Intermediate Work'!H$37*'Seasonality Impact'!I138)</f>
        <v/>
      </c>
      <c r="I138" s="15" t="str">
        <f>IF('Sales Mix'!$B138="","",'Sales Mix'!$B138*'Intermediate Work'!I$37*'Seasonality Impact'!J138)</f>
        <v/>
      </c>
      <c r="J138" s="15" t="str">
        <f>IF('Sales Mix'!$B138="","",'Sales Mix'!$B138*'Intermediate Work'!J$37*'Seasonality Impact'!K138)</f>
        <v/>
      </c>
      <c r="K138" s="15" t="str">
        <f>IF('Sales Mix'!$B138="","",'Sales Mix'!$B138*'Intermediate Work'!K$37*'Seasonality Impact'!L138)</f>
        <v/>
      </c>
      <c r="L138" s="15" t="str">
        <f>IF('Sales Mix'!$B138="","",'Sales Mix'!$B138*'Intermediate Work'!L$37*'Seasonality Impact'!M138)</f>
        <v/>
      </c>
      <c r="M138" s="15" t="str">
        <f>IF('Sales Mix'!$B138="","",'Sales Mix'!$B138*'Intermediate Work'!M$37*'Seasonality Impact'!N138)</f>
        <v/>
      </c>
      <c r="N138" s="15" t="str">
        <f>IF('Sales Mix'!$B138="","",'Sales Mix'!$B138*'Intermediate Work'!N$37*'Seasonality Impact'!O138)</f>
        <v/>
      </c>
      <c r="O138" s="15" t="str">
        <f>IF('Sales Mix'!$B138="","",'Sales Mix'!$B138*'Intermediate Work'!O$37*'Seasonality Impact'!P138)</f>
        <v/>
      </c>
      <c r="P138" s="15" t="str">
        <f>IF('Sales Mix'!$B138="","",'Sales Mix'!$B138*'Intermediate Work'!P$37*'Seasonality Impact'!Q138)</f>
        <v/>
      </c>
      <c r="Q138" s="15" t="str">
        <f>IF('Sales Mix'!$B138="","",'Sales Mix'!$B138*'Intermediate Work'!Q$37*'Seasonality Impact'!R138)</f>
        <v/>
      </c>
      <c r="R138" s="15" t="str">
        <f>IF('Sales Mix'!$B138="","",'Sales Mix'!$B138*'Intermediate Work'!R$37*'Seasonality Impact'!S138)</f>
        <v/>
      </c>
      <c r="S138" s="15" t="str">
        <f>IF('Sales Mix'!$B138="","",'Sales Mix'!$B138*'Intermediate Work'!S$37*'Seasonality Impact'!T138)</f>
        <v/>
      </c>
      <c r="T138" s="15" t="str">
        <f>IF('Sales Mix'!$B138="","",'Sales Mix'!$B138*'Intermediate Work'!T$37*'Seasonality Impact'!U138)</f>
        <v/>
      </c>
      <c r="U138" s="15" t="str">
        <f>IF('Sales Mix'!$B138="","",'Sales Mix'!$B138*'Intermediate Work'!U$37*'Seasonality Impact'!V138)</f>
        <v/>
      </c>
      <c r="V138" s="15" t="str">
        <f>IF('Sales Mix'!$B138="","",'Sales Mix'!$B138*'Intermediate Work'!V$37*'Seasonality Impact'!W138)</f>
        <v/>
      </c>
      <c r="W138" s="15" t="str">
        <f>IF('Sales Mix'!$B138="","",'Sales Mix'!$B138*'Intermediate Work'!W$37*'Seasonality Impact'!X138)</f>
        <v/>
      </c>
      <c r="X138" s="15" t="str">
        <f>IF('Sales Mix'!$B138="","",'Sales Mix'!$B138*'Intermediate Work'!X$37*'Seasonality Impact'!Y138)</f>
        <v/>
      </c>
      <c r="Y138" s="15" t="str">
        <f>IF('Sales Mix'!$B138="","",'Sales Mix'!$B138*'Intermediate Work'!Y$37*'Seasonality Impact'!Z138)</f>
        <v/>
      </c>
      <c r="Z138" s="15" t="str">
        <f>IF('Sales Mix'!$B138="","",'Sales Mix'!$B138*'Intermediate Work'!Z$37*'Seasonality Impact'!AA138)</f>
        <v/>
      </c>
      <c r="AA138" s="15" t="str">
        <f>IF('Sales Mix'!$B138="","",'Sales Mix'!$B138*'Intermediate Work'!AA$37*'Seasonality Impact'!AB138)</f>
        <v/>
      </c>
      <c r="AB138" s="15" t="str">
        <f>IF('Sales Mix'!$B138="","",'Sales Mix'!$B138*'Intermediate Work'!AB$37*'Seasonality Impact'!AC138)</f>
        <v/>
      </c>
      <c r="AC138" s="15" t="str">
        <f>IF('Sales Mix'!$B138="","",'Sales Mix'!$B138*'Intermediate Work'!AC$37*'Seasonality Impact'!AD138)</f>
        <v/>
      </c>
      <c r="AD138" s="15" t="str">
        <f>IF('Sales Mix'!$B138="","",'Sales Mix'!$B138*'Intermediate Work'!AD$37*'Seasonality Impact'!AE138)</f>
        <v/>
      </c>
      <c r="AE138" s="15" t="str">
        <f>IF('Sales Mix'!$B138="","",'Sales Mix'!$B138*'Intermediate Work'!AE$37*'Seasonality Impact'!AF138)</f>
        <v/>
      </c>
      <c r="AF138" s="15" t="str">
        <f>IF('Sales Mix'!$B138="","",'Sales Mix'!$B138*'Intermediate Work'!AF$37*'Seasonality Impact'!AG138)</f>
        <v/>
      </c>
      <c r="AG138" s="15" t="str">
        <f>IF('Sales Mix'!$B138="","",'Sales Mix'!$B138*'Intermediate Work'!AG$37*'Seasonality Impact'!AH138)</f>
        <v/>
      </c>
      <c r="AH138" s="15" t="str">
        <f>IF('Sales Mix'!$B138="","",'Sales Mix'!$B138*'Intermediate Work'!AH$37*'Seasonality Impact'!AI138)</f>
        <v/>
      </c>
      <c r="AI138" s="15" t="str">
        <f>IF('Sales Mix'!$B138="","",'Sales Mix'!$B138*'Intermediate Work'!AI$37*'Seasonality Impact'!AJ138)</f>
        <v/>
      </c>
      <c r="AJ138" s="15" t="str">
        <f>IF('Sales Mix'!$B138="","",'Sales Mix'!$B138*'Intermediate Work'!AJ$37*'Seasonality Impact'!AK138)</f>
        <v/>
      </c>
      <c r="AK138" s="15" t="str">
        <f>IF('Sales Mix'!$B138="","",'Sales Mix'!$B138*'Intermediate Work'!AK$37*'Seasonality Impact'!AL138)</f>
        <v/>
      </c>
    </row>
    <row r="139" spans="1:37" x14ac:dyDescent="0.25">
      <c r="A139" t="str">
        <f>IF('Sales Mix'!A139="","",'Sales Mix'!A139)</f>
        <v/>
      </c>
      <c r="B139" s="15" t="str">
        <f>IF('Sales Mix'!$B139="","",'Sales Mix'!$B139*'Intermediate Work'!B$37*'Seasonality Impact'!C139)</f>
        <v/>
      </c>
      <c r="C139" s="15" t="str">
        <f>IF('Sales Mix'!$B139="","",'Sales Mix'!$B139*'Intermediate Work'!C$37*'Seasonality Impact'!D139)</f>
        <v/>
      </c>
      <c r="D139" s="15" t="str">
        <f>IF('Sales Mix'!$B139="","",'Sales Mix'!$B139*'Intermediate Work'!D$37*'Seasonality Impact'!E139)</f>
        <v/>
      </c>
      <c r="E139" s="15" t="str">
        <f>IF('Sales Mix'!$B139="","",'Sales Mix'!$B139*'Intermediate Work'!E$37*'Seasonality Impact'!F139)</f>
        <v/>
      </c>
      <c r="F139" s="15" t="str">
        <f>IF('Sales Mix'!$B139="","",'Sales Mix'!$B139*'Intermediate Work'!F$37*'Seasonality Impact'!G139)</f>
        <v/>
      </c>
      <c r="G139" s="15" t="str">
        <f>IF('Sales Mix'!$B139="","",'Sales Mix'!$B139*'Intermediate Work'!G$37*'Seasonality Impact'!H139)</f>
        <v/>
      </c>
      <c r="H139" s="15" t="str">
        <f>IF('Sales Mix'!$B139="","",'Sales Mix'!$B139*'Intermediate Work'!H$37*'Seasonality Impact'!I139)</f>
        <v/>
      </c>
      <c r="I139" s="15" t="str">
        <f>IF('Sales Mix'!$B139="","",'Sales Mix'!$B139*'Intermediate Work'!I$37*'Seasonality Impact'!J139)</f>
        <v/>
      </c>
      <c r="J139" s="15" t="str">
        <f>IF('Sales Mix'!$B139="","",'Sales Mix'!$B139*'Intermediate Work'!J$37*'Seasonality Impact'!K139)</f>
        <v/>
      </c>
      <c r="K139" s="15" t="str">
        <f>IF('Sales Mix'!$B139="","",'Sales Mix'!$B139*'Intermediate Work'!K$37*'Seasonality Impact'!L139)</f>
        <v/>
      </c>
      <c r="L139" s="15" t="str">
        <f>IF('Sales Mix'!$B139="","",'Sales Mix'!$B139*'Intermediate Work'!L$37*'Seasonality Impact'!M139)</f>
        <v/>
      </c>
      <c r="M139" s="15" t="str">
        <f>IF('Sales Mix'!$B139="","",'Sales Mix'!$B139*'Intermediate Work'!M$37*'Seasonality Impact'!N139)</f>
        <v/>
      </c>
      <c r="N139" s="15" t="str">
        <f>IF('Sales Mix'!$B139="","",'Sales Mix'!$B139*'Intermediate Work'!N$37*'Seasonality Impact'!O139)</f>
        <v/>
      </c>
      <c r="O139" s="15" t="str">
        <f>IF('Sales Mix'!$B139="","",'Sales Mix'!$B139*'Intermediate Work'!O$37*'Seasonality Impact'!P139)</f>
        <v/>
      </c>
      <c r="P139" s="15" t="str">
        <f>IF('Sales Mix'!$B139="","",'Sales Mix'!$B139*'Intermediate Work'!P$37*'Seasonality Impact'!Q139)</f>
        <v/>
      </c>
      <c r="Q139" s="15" t="str">
        <f>IF('Sales Mix'!$B139="","",'Sales Mix'!$B139*'Intermediate Work'!Q$37*'Seasonality Impact'!R139)</f>
        <v/>
      </c>
      <c r="R139" s="15" t="str">
        <f>IF('Sales Mix'!$B139="","",'Sales Mix'!$B139*'Intermediate Work'!R$37*'Seasonality Impact'!S139)</f>
        <v/>
      </c>
      <c r="S139" s="15" t="str">
        <f>IF('Sales Mix'!$B139="","",'Sales Mix'!$B139*'Intermediate Work'!S$37*'Seasonality Impact'!T139)</f>
        <v/>
      </c>
      <c r="T139" s="15" t="str">
        <f>IF('Sales Mix'!$B139="","",'Sales Mix'!$B139*'Intermediate Work'!T$37*'Seasonality Impact'!U139)</f>
        <v/>
      </c>
      <c r="U139" s="15" t="str">
        <f>IF('Sales Mix'!$B139="","",'Sales Mix'!$B139*'Intermediate Work'!U$37*'Seasonality Impact'!V139)</f>
        <v/>
      </c>
      <c r="V139" s="15" t="str">
        <f>IF('Sales Mix'!$B139="","",'Sales Mix'!$B139*'Intermediate Work'!V$37*'Seasonality Impact'!W139)</f>
        <v/>
      </c>
      <c r="W139" s="15" t="str">
        <f>IF('Sales Mix'!$B139="","",'Sales Mix'!$B139*'Intermediate Work'!W$37*'Seasonality Impact'!X139)</f>
        <v/>
      </c>
      <c r="X139" s="15" t="str">
        <f>IF('Sales Mix'!$B139="","",'Sales Mix'!$B139*'Intermediate Work'!X$37*'Seasonality Impact'!Y139)</f>
        <v/>
      </c>
      <c r="Y139" s="15" t="str">
        <f>IF('Sales Mix'!$B139="","",'Sales Mix'!$B139*'Intermediate Work'!Y$37*'Seasonality Impact'!Z139)</f>
        <v/>
      </c>
      <c r="Z139" s="15" t="str">
        <f>IF('Sales Mix'!$B139="","",'Sales Mix'!$B139*'Intermediate Work'!Z$37*'Seasonality Impact'!AA139)</f>
        <v/>
      </c>
      <c r="AA139" s="15" t="str">
        <f>IF('Sales Mix'!$B139="","",'Sales Mix'!$B139*'Intermediate Work'!AA$37*'Seasonality Impact'!AB139)</f>
        <v/>
      </c>
      <c r="AB139" s="15" t="str">
        <f>IF('Sales Mix'!$B139="","",'Sales Mix'!$B139*'Intermediate Work'!AB$37*'Seasonality Impact'!AC139)</f>
        <v/>
      </c>
      <c r="AC139" s="15" t="str">
        <f>IF('Sales Mix'!$B139="","",'Sales Mix'!$B139*'Intermediate Work'!AC$37*'Seasonality Impact'!AD139)</f>
        <v/>
      </c>
      <c r="AD139" s="15" t="str">
        <f>IF('Sales Mix'!$B139="","",'Sales Mix'!$B139*'Intermediate Work'!AD$37*'Seasonality Impact'!AE139)</f>
        <v/>
      </c>
      <c r="AE139" s="15" t="str">
        <f>IF('Sales Mix'!$B139="","",'Sales Mix'!$B139*'Intermediate Work'!AE$37*'Seasonality Impact'!AF139)</f>
        <v/>
      </c>
      <c r="AF139" s="15" t="str">
        <f>IF('Sales Mix'!$B139="","",'Sales Mix'!$B139*'Intermediate Work'!AF$37*'Seasonality Impact'!AG139)</f>
        <v/>
      </c>
      <c r="AG139" s="15" t="str">
        <f>IF('Sales Mix'!$B139="","",'Sales Mix'!$B139*'Intermediate Work'!AG$37*'Seasonality Impact'!AH139)</f>
        <v/>
      </c>
      <c r="AH139" s="15" t="str">
        <f>IF('Sales Mix'!$B139="","",'Sales Mix'!$B139*'Intermediate Work'!AH$37*'Seasonality Impact'!AI139)</f>
        <v/>
      </c>
      <c r="AI139" s="15" t="str">
        <f>IF('Sales Mix'!$B139="","",'Sales Mix'!$B139*'Intermediate Work'!AI$37*'Seasonality Impact'!AJ139)</f>
        <v/>
      </c>
      <c r="AJ139" s="15" t="str">
        <f>IF('Sales Mix'!$B139="","",'Sales Mix'!$B139*'Intermediate Work'!AJ$37*'Seasonality Impact'!AK139)</f>
        <v/>
      </c>
      <c r="AK139" s="15" t="str">
        <f>IF('Sales Mix'!$B139="","",'Sales Mix'!$B139*'Intermediate Work'!AK$37*'Seasonality Impact'!AL139)</f>
        <v/>
      </c>
    </row>
    <row r="140" spans="1:37" x14ac:dyDescent="0.25">
      <c r="A140" t="str">
        <f>IF('Sales Mix'!A140="","",'Sales Mix'!A140)</f>
        <v/>
      </c>
      <c r="B140" s="15" t="str">
        <f>IF('Sales Mix'!$B140="","",'Sales Mix'!$B140*'Intermediate Work'!B$37*'Seasonality Impact'!C140)</f>
        <v/>
      </c>
      <c r="C140" s="15" t="str">
        <f>IF('Sales Mix'!$B140="","",'Sales Mix'!$B140*'Intermediate Work'!C$37*'Seasonality Impact'!D140)</f>
        <v/>
      </c>
      <c r="D140" s="15" t="str">
        <f>IF('Sales Mix'!$B140="","",'Sales Mix'!$B140*'Intermediate Work'!D$37*'Seasonality Impact'!E140)</f>
        <v/>
      </c>
      <c r="E140" s="15" t="str">
        <f>IF('Sales Mix'!$B140="","",'Sales Mix'!$B140*'Intermediate Work'!E$37*'Seasonality Impact'!F140)</f>
        <v/>
      </c>
      <c r="F140" s="15" t="str">
        <f>IF('Sales Mix'!$B140="","",'Sales Mix'!$B140*'Intermediate Work'!F$37*'Seasonality Impact'!G140)</f>
        <v/>
      </c>
      <c r="G140" s="15" t="str">
        <f>IF('Sales Mix'!$B140="","",'Sales Mix'!$B140*'Intermediate Work'!G$37*'Seasonality Impact'!H140)</f>
        <v/>
      </c>
      <c r="H140" s="15" t="str">
        <f>IF('Sales Mix'!$B140="","",'Sales Mix'!$B140*'Intermediate Work'!H$37*'Seasonality Impact'!I140)</f>
        <v/>
      </c>
      <c r="I140" s="15" t="str">
        <f>IF('Sales Mix'!$B140="","",'Sales Mix'!$B140*'Intermediate Work'!I$37*'Seasonality Impact'!J140)</f>
        <v/>
      </c>
      <c r="J140" s="15" t="str">
        <f>IF('Sales Mix'!$B140="","",'Sales Mix'!$B140*'Intermediate Work'!J$37*'Seasonality Impact'!K140)</f>
        <v/>
      </c>
      <c r="K140" s="15" t="str">
        <f>IF('Sales Mix'!$B140="","",'Sales Mix'!$B140*'Intermediate Work'!K$37*'Seasonality Impact'!L140)</f>
        <v/>
      </c>
      <c r="L140" s="15" t="str">
        <f>IF('Sales Mix'!$B140="","",'Sales Mix'!$B140*'Intermediate Work'!L$37*'Seasonality Impact'!M140)</f>
        <v/>
      </c>
      <c r="M140" s="15" t="str">
        <f>IF('Sales Mix'!$B140="","",'Sales Mix'!$B140*'Intermediate Work'!M$37*'Seasonality Impact'!N140)</f>
        <v/>
      </c>
      <c r="N140" s="15" t="str">
        <f>IF('Sales Mix'!$B140="","",'Sales Mix'!$B140*'Intermediate Work'!N$37*'Seasonality Impact'!O140)</f>
        <v/>
      </c>
      <c r="O140" s="15" t="str">
        <f>IF('Sales Mix'!$B140="","",'Sales Mix'!$B140*'Intermediate Work'!O$37*'Seasonality Impact'!P140)</f>
        <v/>
      </c>
      <c r="P140" s="15" t="str">
        <f>IF('Sales Mix'!$B140="","",'Sales Mix'!$B140*'Intermediate Work'!P$37*'Seasonality Impact'!Q140)</f>
        <v/>
      </c>
      <c r="Q140" s="15" t="str">
        <f>IF('Sales Mix'!$B140="","",'Sales Mix'!$B140*'Intermediate Work'!Q$37*'Seasonality Impact'!R140)</f>
        <v/>
      </c>
      <c r="R140" s="15" t="str">
        <f>IF('Sales Mix'!$B140="","",'Sales Mix'!$B140*'Intermediate Work'!R$37*'Seasonality Impact'!S140)</f>
        <v/>
      </c>
      <c r="S140" s="15" t="str">
        <f>IF('Sales Mix'!$B140="","",'Sales Mix'!$B140*'Intermediate Work'!S$37*'Seasonality Impact'!T140)</f>
        <v/>
      </c>
      <c r="T140" s="15" t="str">
        <f>IF('Sales Mix'!$B140="","",'Sales Mix'!$B140*'Intermediate Work'!T$37*'Seasonality Impact'!U140)</f>
        <v/>
      </c>
      <c r="U140" s="15" t="str">
        <f>IF('Sales Mix'!$B140="","",'Sales Mix'!$B140*'Intermediate Work'!U$37*'Seasonality Impact'!V140)</f>
        <v/>
      </c>
      <c r="V140" s="15" t="str">
        <f>IF('Sales Mix'!$B140="","",'Sales Mix'!$B140*'Intermediate Work'!V$37*'Seasonality Impact'!W140)</f>
        <v/>
      </c>
      <c r="W140" s="15" t="str">
        <f>IF('Sales Mix'!$B140="","",'Sales Mix'!$B140*'Intermediate Work'!W$37*'Seasonality Impact'!X140)</f>
        <v/>
      </c>
      <c r="X140" s="15" t="str">
        <f>IF('Sales Mix'!$B140="","",'Sales Mix'!$B140*'Intermediate Work'!X$37*'Seasonality Impact'!Y140)</f>
        <v/>
      </c>
      <c r="Y140" s="15" t="str">
        <f>IF('Sales Mix'!$B140="","",'Sales Mix'!$B140*'Intermediate Work'!Y$37*'Seasonality Impact'!Z140)</f>
        <v/>
      </c>
      <c r="Z140" s="15" t="str">
        <f>IF('Sales Mix'!$B140="","",'Sales Mix'!$B140*'Intermediate Work'!Z$37*'Seasonality Impact'!AA140)</f>
        <v/>
      </c>
      <c r="AA140" s="15" t="str">
        <f>IF('Sales Mix'!$B140="","",'Sales Mix'!$B140*'Intermediate Work'!AA$37*'Seasonality Impact'!AB140)</f>
        <v/>
      </c>
      <c r="AB140" s="15" t="str">
        <f>IF('Sales Mix'!$B140="","",'Sales Mix'!$B140*'Intermediate Work'!AB$37*'Seasonality Impact'!AC140)</f>
        <v/>
      </c>
      <c r="AC140" s="15" t="str">
        <f>IF('Sales Mix'!$B140="","",'Sales Mix'!$B140*'Intermediate Work'!AC$37*'Seasonality Impact'!AD140)</f>
        <v/>
      </c>
      <c r="AD140" s="15" t="str">
        <f>IF('Sales Mix'!$B140="","",'Sales Mix'!$B140*'Intermediate Work'!AD$37*'Seasonality Impact'!AE140)</f>
        <v/>
      </c>
      <c r="AE140" s="15" t="str">
        <f>IF('Sales Mix'!$B140="","",'Sales Mix'!$B140*'Intermediate Work'!AE$37*'Seasonality Impact'!AF140)</f>
        <v/>
      </c>
      <c r="AF140" s="15" t="str">
        <f>IF('Sales Mix'!$B140="","",'Sales Mix'!$B140*'Intermediate Work'!AF$37*'Seasonality Impact'!AG140)</f>
        <v/>
      </c>
      <c r="AG140" s="15" t="str">
        <f>IF('Sales Mix'!$B140="","",'Sales Mix'!$B140*'Intermediate Work'!AG$37*'Seasonality Impact'!AH140)</f>
        <v/>
      </c>
      <c r="AH140" s="15" t="str">
        <f>IF('Sales Mix'!$B140="","",'Sales Mix'!$B140*'Intermediate Work'!AH$37*'Seasonality Impact'!AI140)</f>
        <v/>
      </c>
      <c r="AI140" s="15" t="str">
        <f>IF('Sales Mix'!$B140="","",'Sales Mix'!$B140*'Intermediate Work'!AI$37*'Seasonality Impact'!AJ140)</f>
        <v/>
      </c>
      <c r="AJ140" s="15" t="str">
        <f>IF('Sales Mix'!$B140="","",'Sales Mix'!$B140*'Intermediate Work'!AJ$37*'Seasonality Impact'!AK140)</f>
        <v/>
      </c>
      <c r="AK140" s="15" t="str">
        <f>IF('Sales Mix'!$B140="","",'Sales Mix'!$B140*'Intermediate Work'!AK$37*'Seasonality Impact'!AL140)</f>
        <v/>
      </c>
    </row>
    <row r="141" spans="1:37" x14ac:dyDescent="0.25">
      <c r="A141" t="str">
        <f>IF('Sales Mix'!A141="","",'Sales Mix'!A141)</f>
        <v/>
      </c>
      <c r="B141" s="15" t="str">
        <f>IF('Sales Mix'!$B141="","",'Sales Mix'!$B141*'Intermediate Work'!B$37*'Seasonality Impact'!C141)</f>
        <v/>
      </c>
      <c r="C141" s="15" t="str">
        <f>IF('Sales Mix'!$B141="","",'Sales Mix'!$B141*'Intermediate Work'!C$37*'Seasonality Impact'!D141)</f>
        <v/>
      </c>
      <c r="D141" s="15" t="str">
        <f>IF('Sales Mix'!$B141="","",'Sales Mix'!$B141*'Intermediate Work'!D$37*'Seasonality Impact'!E141)</f>
        <v/>
      </c>
      <c r="E141" s="15" t="str">
        <f>IF('Sales Mix'!$B141="","",'Sales Mix'!$B141*'Intermediate Work'!E$37*'Seasonality Impact'!F141)</f>
        <v/>
      </c>
      <c r="F141" s="15" t="str">
        <f>IF('Sales Mix'!$B141="","",'Sales Mix'!$B141*'Intermediate Work'!F$37*'Seasonality Impact'!G141)</f>
        <v/>
      </c>
      <c r="G141" s="15" t="str">
        <f>IF('Sales Mix'!$B141="","",'Sales Mix'!$B141*'Intermediate Work'!G$37*'Seasonality Impact'!H141)</f>
        <v/>
      </c>
      <c r="H141" s="15" t="str">
        <f>IF('Sales Mix'!$B141="","",'Sales Mix'!$B141*'Intermediate Work'!H$37*'Seasonality Impact'!I141)</f>
        <v/>
      </c>
      <c r="I141" s="15" t="str">
        <f>IF('Sales Mix'!$B141="","",'Sales Mix'!$B141*'Intermediate Work'!I$37*'Seasonality Impact'!J141)</f>
        <v/>
      </c>
      <c r="J141" s="15" t="str">
        <f>IF('Sales Mix'!$B141="","",'Sales Mix'!$B141*'Intermediate Work'!J$37*'Seasonality Impact'!K141)</f>
        <v/>
      </c>
      <c r="K141" s="15" t="str">
        <f>IF('Sales Mix'!$B141="","",'Sales Mix'!$B141*'Intermediate Work'!K$37*'Seasonality Impact'!L141)</f>
        <v/>
      </c>
      <c r="L141" s="15" t="str">
        <f>IF('Sales Mix'!$B141="","",'Sales Mix'!$B141*'Intermediate Work'!L$37*'Seasonality Impact'!M141)</f>
        <v/>
      </c>
      <c r="M141" s="15" t="str">
        <f>IF('Sales Mix'!$B141="","",'Sales Mix'!$B141*'Intermediate Work'!M$37*'Seasonality Impact'!N141)</f>
        <v/>
      </c>
      <c r="N141" s="15" t="str">
        <f>IF('Sales Mix'!$B141="","",'Sales Mix'!$B141*'Intermediate Work'!N$37*'Seasonality Impact'!O141)</f>
        <v/>
      </c>
      <c r="O141" s="15" t="str">
        <f>IF('Sales Mix'!$B141="","",'Sales Mix'!$B141*'Intermediate Work'!O$37*'Seasonality Impact'!P141)</f>
        <v/>
      </c>
      <c r="P141" s="15" t="str">
        <f>IF('Sales Mix'!$B141="","",'Sales Mix'!$B141*'Intermediate Work'!P$37*'Seasonality Impact'!Q141)</f>
        <v/>
      </c>
      <c r="Q141" s="15" t="str">
        <f>IF('Sales Mix'!$B141="","",'Sales Mix'!$B141*'Intermediate Work'!Q$37*'Seasonality Impact'!R141)</f>
        <v/>
      </c>
      <c r="R141" s="15" t="str">
        <f>IF('Sales Mix'!$B141="","",'Sales Mix'!$B141*'Intermediate Work'!R$37*'Seasonality Impact'!S141)</f>
        <v/>
      </c>
      <c r="S141" s="15" t="str">
        <f>IF('Sales Mix'!$B141="","",'Sales Mix'!$B141*'Intermediate Work'!S$37*'Seasonality Impact'!T141)</f>
        <v/>
      </c>
      <c r="T141" s="15" t="str">
        <f>IF('Sales Mix'!$B141="","",'Sales Mix'!$B141*'Intermediate Work'!T$37*'Seasonality Impact'!U141)</f>
        <v/>
      </c>
      <c r="U141" s="15" t="str">
        <f>IF('Sales Mix'!$B141="","",'Sales Mix'!$B141*'Intermediate Work'!U$37*'Seasonality Impact'!V141)</f>
        <v/>
      </c>
      <c r="V141" s="15" t="str">
        <f>IF('Sales Mix'!$B141="","",'Sales Mix'!$B141*'Intermediate Work'!V$37*'Seasonality Impact'!W141)</f>
        <v/>
      </c>
      <c r="W141" s="15" t="str">
        <f>IF('Sales Mix'!$B141="","",'Sales Mix'!$B141*'Intermediate Work'!W$37*'Seasonality Impact'!X141)</f>
        <v/>
      </c>
      <c r="X141" s="15" t="str">
        <f>IF('Sales Mix'!$B141="","",'Sales Mix'!$B141*'Intermediate Work'!X$37*'Seasonality Impact'!Y141)</f>
        <v/>
      </c>
      <c r="Y141" s="15" t="str">
        <f>IF('Sales Mix'!$B141="","",'Sales Mix'!$B141*'Intermediate Work'!Y$37*'Seasonality Impact'!Z141)</f>
        <v/>
      </c>
      <c r="Z141" s="15" t="str">
        <f>IF('Sales Mix'!$B141="","",'Sales Mix'!$B141*'Intermediate Work'!Z$37*'Seasonality Impact'!AA141)</f>
        <v/>
      </c>
      <c r="AA141" s="15" t="str">
        <f>IF('Sales Mix'!$B141="","",'Sales Mix'!$B141*'Intermediate Work'!AA$37*'Seasonality Impact'!AB141)</f>
        <v/>
      </c>
      <c r="AB141" s="15" t="str">
        <f>IF('Sales Mix'!$B141="","",'Sales Mix'!$B141*'Intermediate Work'!AB$37*'Seasonality Impact'!AC141)</f>
        <v/>
      </c>
      <c r="AC141" s="15" t="str">
        <f>IF('Sales Mix'!$B141="","",'Sales Mix'!$B141*'Intermediate Work'!AC$37*'Seasonality Impact'!AD141)</f>
        <v/>
      </c>
      <c r="AD141" s="15" t="str">
        <f>IF('Sales Mix'!$B141="","",'Sales Mix'!$B141*'Intermediate Work'!AD$37*'Seasonality Impact'!AE141)</f>
        <v/>
      </c>
      <c r="AE141" s="15" t="str">
        <f>IF('Sales Mix'!$B141="","",'Sales Mix'!$B141*'Intermediate Work'!AE$37*'Seasonality Impact'!AF141)</f>
        <v/>
      </c>
      <c r="AF141" s="15" t="str">
        <f>IF('Sales Mix'!$B141="","",'Sales Mix'!$B141*'Intermediate Work'!AF$37*'Seasonality Impact'!AG141)</f>
        <v/>
      </c>
      <c r="AG141" s="15" t="str">
        <f>IF('Sales Mix'!$B141="","",'Sales Mix'!$B141*'Intermediate Work'!AG$37*'Seasonality Impact'!AH141)</f>
        <v/>
      </c>
      <c r="AH141" s="15" t="str">
        <f>IF('Sales Mix'!$B141="","",'Sales Mix'!$B141*'Intermediate Work'!AH$37*'Seasonality Impact'!AI141)</f>
        <v/>
      </c>
      <c r="AI141" s="15" t="str">
        <f>IF('Sales Mix'!$B141="","",'Sales Mix'!$B141*'Intermediate Work'!AI$37*'Seasonality Impact'!AJ141)</f>
        <v/>
      </c>
      <c r="AJ141" s="15" t="str">
        <f>IF('Sales Mix'!$B141="","",'Sales Mix'!$B141*'Intermediate Work'!AJ$37*'Seasonality Impact'!AK141)</f>
        <v/>
      </c>
      <c r="AK141" s="15" t="str">
        <f>IF('Sales Mix'!$B141="","",'Sales Mix'!$B141*'Intermediate Work'!AK$37*'Seasonality Impact'!AL141)</f>
        <v/>
      </c>
    </row>
    <row r="142" spans="1:37" x14ac:dyDescent="0.25">
      <c r="A142" t="str">
        <f>IF('Sales Mix'!A142="","",'Sales Mix'!A142)</f>
        <v/>
      </c>
      <c r="B142" s="15" t="str">
        <f>IF('Sales Mix'!$B142="","",'Sales Mix'!$B142*'Intermediate Work'!B$37*'Seasonality Impact'!C142)</f>
        <v/>
      </c>
      <c r="C142" s="15" t="str">
        <f>IF('Sales Mix'!$B142="","",'Sales Mix'!$B142*'Intermediate Work'!C$37*'Seasonality Impact'!D142)</f>
        <v/>
      </c>
      <c r="D142" s="15" t="str">
        <f>IF('Sales Mix'!$B142="","",'Sales Mix'!$B142*'Intermediate Work'!D$37*'Seasonality Impact'!E142)</f>
        <v/>
      </c>
      <c r="E142" s="15" t="str">
        <f>IF('Sales Mix'!$B142="","",'Sales Mix'!$B142*'Intermediate Work'!E$37*'Seasonality Impact'!F142)</f>
        <v/>
      </c>
      <c r="F142" s="15" t="str">
        <f>IF('Sales Mix'!$B142="","",'Sales Mix'!$B142*'Intermediate Work'!F$37*'Seasonality Impact'!G142)</f>
        <v/>
      </c>
      <c r="G142" s="15" t="str">
        <f>IF('Sales Mix'!$B142="","",'Sales Mix'!$B142*'Intermediate Work'!G$37*'Seasonality Impact'!H142)</f>
        <v/>
      </c>
      <c r="H142" s="15" t="str">
        <f>IF('Sales Mix'!$B142="","",'Sales Mix'!$B142*'Intermediate Work'!H$37*'Seasonality Impact'!I142)</f>
        <v/>
      </c>
      <c r="I142" s="15" t="str">
        <f>IF('Sales Mix'!$B142="","",'Sales Mix'!$B142*'Intermediate Work'!I$37*'Seasonality Impact'!J142)</f>
        <v/>
      </c>
      <c r="J142" s="15" t="str">
        <f>IF('Sales Mix'!$B142="","",'Sales Mix'!$B142*'Intermediate Work'!J$37*'Seasonality Impact'!K142)</f>
        <v/>
      </c>
      <c r="K142" s="15" t="str">
        <f>IF('Sales Mix'!$B142="","",'Sales Mix'!$B142*'Intermediate Work'!K$37*'Seasonality Impact'!L142)</f>
        <v/>
      </c>
      <c r="L142" s="15" t="str">
        <f>IF('Sales Mix'!$B142="","",'Sales Mix'!$B142*'Intermediate Work'!L$37*'Seasonality Impact'!M142)</f>
        <v/>
      </c>
      <c r="M142" s="15" t="str">
        <f>IF('Sales Mix'!$B142="","",'Sales Mix'!$B142*'Intermediate Work'!M$37*'Seasonality Impact'!N142)</f>
        <v/>
      </c>
      <c r="N142" s="15" t="str">
        <f>IF('Sales Mix'!$B142="","",'Sales Mix'!$B142*'Intermediate Work'!N$37*'Seasonality Impact'!O142)</f>
        <v/>
      </c>
      <c r="O142" s="15" t="str">
        <f>IF('Sales Mix'!$B142="","",'Sales Mix'!$B142*'Intermediate Work'!O$37*'Seasonality Impact'!P142)</f>
        <v/>
      </c>
      <c r="P142" s="15" t="str">
        <f>IF('Sales Mix'!$B142="","",'Sales Mix'!$B142*'Intermediate Work'!P$37*'Seasonality Impact'!Q142)</f>
        <v/>
      </c>
      <c r="Q142" s="15" t="str">
        <f>IF('Sales Mix'!$B142="","",'Sales Mix'!$B142*'Intermediate Work'!Q$37*'Seasonality Impact'!R142)</f>
        <v/>
      </c>
      <c r="R142" s="15" t="str">
        <f>IF('Sales Mix'!$B142="","",'Sales Mix'!$B142*'Intermediate Work'!R$37*'Seasonality Impact'!S142)</f>
        <v/>
      </c>
      <c r="S142" s="15" t="str">
        <f>IF('Sales Mix'!$B142="","",'Sales Mix'!$B142*'Intermediate Work'!S$37*'Seasonality Impact'!T142)</f>
        <v/>
      </c>
      <c r="T142" s="15" t="str">
        <f>IF('Sales Mix'!$B142="","",'Sales Mix'!$B142*'Intermediate Work'!T$37*'Seasonality Impact'!U142)</f>
        <v/>
      </c>
      <c r="U142" s="15" t="str">
        <f>IF('Sales Mix'!$B142="","",'Sales Mix'!$B142*'Intermediate Work'!U$37*'Seasonality Impact'!V142)</f>
        <v/>
      </c>
      <c r="V142" s="15" t="str">
        <f>IF('Sales Mix'!$B142="","",'Sales Mix'!$B142*'Intermediate Work'!V$37*'Seasonality Impact'!W142)</f>
        <v/>
      </c>
      <c r="W142" s="15" t="str">
        <f>IF('Sales Mix'!$B142="","",'Sales Mix'!$B142*'Intermediate Work'!W$37*'Seasonality Impact'!X142)</f>
        <v/>
      </c>
      <c r="X142" s="15" t="str">
        <f>IF('Sales Mix'!$B142="","",'Sales Mix'!$B142*'Intermediate Work'!X$37*'Seasonality Impact'!Y142)</f>
        <v/>
      </c>
      <c r="Y142" s="15" t="str">
        <f>IF('Sales Mix'!$B142="","",'Sales Mix'!$B142*'Intermediate Work'!Y$37*'Seasonality Impact'!Z142)</f>
        <v/>
      </c>
      <c r="Z142" s="15" t="str">
        <f>IF('Sales Mix'!$B142="","",'Sales Mix'!$B142*'Intermediate Work'!Z$37*'Seasonality Impact'!AA142)</f>
        <v/>
      </c>
      <c r="AA142" s="15" t="str">
        <f>IF('Sales Mix'!$B142="","",'Sales Mix'!$B142*'Intermediate Work'!AA$37*'Seasonality Impact'!AB142)</f>
        <v/>
      </c>
      <c r="AB142" s="15" t="str">
        <f>IF('Sales Mix'!$B142="","",'Sales Mix'!$B142*'Intermediate Work'!AB$37*'Seasonality Impact'!AC142)</f>
        <v/>
      </c>
      <c r="AC142" s="15" t="str">
        <f>IF('Sales Mix'!$B142="","",'Sales Mix'!$B142*'Intermediate Work'!AC$37*'Seasonality Impact'!AD142)</f>
        <v/>
      </c>
      <c r="AD142" s="15" t="str">
        <f>IF('Sales Mix'!$B142="","",'Sales Mix'!$B142*'Intermediate Work'!AD$37*'Seasonality Impact'!AE142)</f>
        <v/>
      </c>
      <c r="AE142" s="15" t="str">
        <f>IF('Sales Mix'!$B142="","",'Sales Mix'!$B142*'Intermediate Work'!AE$37*'Seasonality Impact'!AF142)</f>
        <v/>
      </c>
      <c r="AF142" s="15" t="str">
        <f>IF('Sales Mix'!$B142="","",'Sales Mix'!$B142*'Intermediate Work'!AF$37*'Seasonality Impact'!AG142)</f>
        <v/>
      </c>
      <c r="AG142" s="15" t="str">
        <f>IF('Sales Mix'!$B142="","",'Sales Mix'!$B142*'Intermediate Work'!AG$37*'Seasonality Impact'!AH142)</f>
        <v/>
      </c>
      <c r="AH142" s="15" t="str">
        <f>IF('Sales Mix'!$B142="","",'Sales Mix'!$B142*'Intermediate Work'!AH$37*'Seasonality Impact'!AI142)</f>
        <v/>
      </c>
      <c r="AI142" s="15" t="str">
        <f>IF('Sales Mix'!$B142="","",'Sales Mix'!$B142*'Intermediate Work'!AI$37*'Seasonality Impact'!AJ142)</f>
        <v/>
      </c>
      <c r="AJ142" s="15" t="str">
        <f>IF('Sales Mix'!$B142="","",'Sales Mix'!$B142*'Intermediate Work'!AJ$37*'Seasonality Impact'!AK142)</f>
        <v/>
      </c>
      <c r="AK142" s="15" t="str">
        <f>IF('Sales Mix'!$B142="","",'Sales Mix'!$B142*'Intermediate Work'!AK$37*'Seasonality Impact'!AL142)</f>
        <v/>
      </c>
    </row>
    <row r="143" spans="1:37" x14ac:dyDescent="0.25">
      <c r="A143" t="str">
        <f>IF('Sales Mix'!A143="","",'Sales Mix'!A143)</f>
        <v/>
      </c>
      <c r="B143" s="15" t="str">
        <f>IF('Sales Mix'!$B143="","",'Sales Mix'!$B143*'Intermediate Work'!B$37*'Seasonality Impact'!C143)</f>
        <v/>
      </c>
      <c r="C143" s="15" t="str">
        <f>IF('Sales Mix'!$B143="","",'Sales Mix'!$B143*'Intermediate Work'!C$37*'Seasonality Impact'!D143)</f>
        <v/>
      </c>
      <c r="D143" s="15" t="str">
        <f>IF('Sales Mix'!$B143="","",'Sales Mix'!$B143*'Intermediate Work'!D$37*'Seasonality Impact'!E143)</f>
        <v/>
      </c>
      <c r="E143" s="15" t="str">
        <f>IF('Sales Mix'!$B143="","",'Sales Mix'!$B143*'Intermediate Work'!E$37*'Seasonality Impact'!F143)</f>
        <v/>
      </c>
      <c r="F143" s="15" t="str">
        <f>IF('Sales Mix'!$B143="","",'Sales Mix'!$B143*'Intermediate Work'!F$37*'Seasonality Impact'!G143)</f>
        <v/>
      </c>
      <c r="G143" s="15" t="str">
        <f>IF('Sales Mix'!$B143="","",'Sales Mix'!$B143*'Intermediate Work'!G$37*'Seasonality Impact'!H143)</f>
        <v/>
      </c>
      <c r="H143" s="15" t="str">
        <f>IF('Sales Mix'!$B143="","",'Sales Mix'!$B143*'Intermediate Work'!H$37*'Seasonality Impact'!I143)</f>
        <v/>
      </c>
      <c r="I143" s="15" t="str">
        <f>IF('Sales Mix'!$B143="","",'Sales Mix'!$B143*'Intermediate Work'!I$37*'Seasonality Impact'!J143)</f>
        <v/>
      </c>
      <c r="J143" s="15" t="str">
        <f>IF('Sales Mix'!$B143="","",'Sales Mix'!$B143*'Intermediate Work'!J$37*'Seasonality Impact'!K143)</f>
        <v/>
      </c>
      <c r="K143" s="15" t="str">
        <f>IF('Sales Mix'!$B143="","",'Sales Mix'!$B143*'Intermediate Work'!K$37*'Seasonality Impact'!L143)</f>
        <v/>
      </c>
      <c r="L143" s="15" t="str">
        <f>IF('Sales Mix'!$B143="","",'Sales Mix'!$B143*'Intermediate Work'!L$37*'Seasonality Impact'!M143)</f>
        <v/>
      </c>
      <c r="M143" s="15" t="str">
        <f>IF('Sales Mix'!$B143="","",'Sales Mix'!$B143*'Intermediate Work'!M$37*'Seasonality Impact'!N143)</f>
        <v/>
      </c>
      <c r="N143" s="15" t="str">
        <f>IF('Sales Mix'!$B143="","",'Sales Mix'!$B143*'Intermediate Work'!N$37*'Seasonality Impact'!O143)</f>
        <v/>
      </c>
      <c r="O143" s="15" t="str">
        <f>IF('Sales Mix'!$B143="","",'Sales Mix'!$B143*'Intermediate Work'!O$37*'Seasonality Impact'!P143)</f>
        <v/>
      </c>
      <c r="P143" s="15" t="str">
        <f>IF('Sales Mix'!$B143="","",'Sales Mix'!$B143*'Intermediate Work'!P$37*'Seasonality Impact'!Q143)</f>
        <v/>
      </c>
      <c r="Q143" s="15" t="str">
        <f>IF('Sales Mix'!$B143="","",'Sales Mix'!$B143*'Intermediate Work'!Q$37*'Seasonality Impact'!R143)</f>
        <v/>
      </c>
      <c r="R143" s="15" t="str">
        <f>IF('Sales Mix'!$B143="","",'Sales Mix'!$B143*'Intermediate Work'!R$37*'Seasonality Impact'!S143)</f>
        <v/>
      </c>
      <c r="S143" s="15" t="str">
        <f>IF('Sales Mix'!$B143="","",'Sales Mix'!$B143*'Intermediate Work'!S$37*'Seasonality Impact'!T143)</f>
        <v/>
      </c>
      <c r="T143" s="15" t="str">
        <f>IF('Sales Mix'!$B143="","",'Sales Mix'!$B143*'Intermediate Work'!T$37*'Seasonality Impact'!U143)</f>
        <v/>
      </c>
      <c r="U143" s="15" t="str">
        <f>IF('Sales Mix'!$B143="","",'Sales Mix'!$B143*'Intermediate Work'!U$37*'Seasonality Impact'!V143)</f>
        <v/>
      </c>
      <c r="V143" s="15" t="str">
        <f>IF('Sales Mix'!$B143="","",'Sales Mix'!$B143*'Intermediate Work'!V$37*'Seasonality Impact'!W143)</f>
        <v/>
      </c>
      <c r="W143" s="15" t="str">
        <f>IF('Sales Mix'!$B143="","",'Sales Mix'!$B143*'Intermediate Work'!W$37*'Seasonality Impact'!X143)</f>
        <v/>
      </c>
      <c r="X143" s="15" t="str">
        <f>IF('Sales Mix'!$B143="","",'Sales Mix'!$B143*'Intermediate Work'!X$37*'Seasonality Impact'!Y143)</f>
        <v/>
      </c>
      <c r="Y143" s="15" t="str">
        <f>IF('Sales Mix'!$B143="","",'Sales Mix'!$B143*'Intermediate Work'!Y$37*'Seasonality Impact'!Z143)</f>
        <v/>
      </c>
      <c r="Z143" s="15" t="str">
        <f>IF('Sales Mix'!$B143="","",'Sales Mix'!$B143*'Intermediate Work'!Z$37*'Seasonality Impact'!AA143)</f>
        <v/>
      </c>
      <c r="AA143" s="15" t="str">
        <f>IF('Sales Mix'!$B143="","",'Sales Mix'!$B143*'Intermediate Work'!AA$37*'Seasonality Impact'!AB143)</f>
        <v/>
      </c>
      <c r="AB143" s="15" t="str">
        <f>IF('Sales Mix'!$B143="","",'Sales Mix'!$B143*'Intermediate Work'!AB$37*'Seasonality Impact'!AC143)</f>
        <v/>
      </c>
      <c r="AC143" s="15" t="str">
        <f>IF('Sales Mix'!$B143="","",'Sales Mix'!$B143*'Intermediate Work'!AC$37*'Seasonality Impact'!AD143)</f>
        <v/>
      </c>
      <c r="AD143" s="15" t="str">
        <f>IF('Sales Mix'!$B143="","",'Sales Mix'!$B143*'Intermediate Work'!AD$37*'Seasonality Impact'!AE143)</f>
        <v/>
      </c>
      <c r="AE143" s="15" t="str">
        <f>IF('Sales Mix'!$B143="","",'Sales Mix'!$B143*'Intermediate Work'!AE$37*'Seasonality Impact'!AF143)</f>
        <v/>
      </c>
      <c r="AF143" s="15" t="str">
        <f>IF('Sales Mix'!$B143="","",'Sales Mix'!$B143*'Intermediate Work'!AF$37*'Seasonality Impact'!AG143)</f>
        <v/>
      </c>
      <c r="AG143" s="15" t="str">
        <f>IF('Sales Mix'!$B143="","",'Sales Mix'!$B143*'Intermediate Work'!AG$37*'Seasonality Impact'!AH143)</f>
        <v/>
      </c>
      <c r="AH143" s="15" t="str">
        <f>IF('Sales Mix'!$B143="","",'Sales Mix'!$B143*'Intermediate Work'!AH$37*'Seasonality Impact'!AI143)</f>
        <v/>
      </c>
      <c r="AI143" s="15" t="str">
        <f>IF('Sales Mix'!$B143="","",'Sales Mix'!$B143*'Intermediate Work'!AI$37*'Seasonality Impact'!AJ143)</f>
        <v/>
      </c>
      <c r="AJ143" s="15" t="str">
        <f>IF('Sales Mix'!$B143="","",'Sales Mix'!$B143*'Intermediate Work'!AJ$37*'Seasonality Impact'!AK143)</f>
        <v/>
      </c>
      <c r="AK143" s="15" t="str">
        <f>IF('Sales Mix'!$B143="","",'Sales Mix'!$B143*'Intermediate Work'!AK$37*'Seasonality Impact'!AL143)</f>
        <v/>
      </c>
    </row>
    <row r="144" spans="1:37" x14ac:dyDescent="0.25">
      <c r="A144" t="str">
        <f>IF('Sales Mix'!A144="","",'Sales Mix'!A144)</f>
        <v/>
      </c>
      <c r="B144" s="15" t="str">
        <f>IF('Sales Mix'!$B144="","",'Sales Mix'!$B144*'Intermediate Work'!B$37*'Seasonality Impact'!C144)</f>
        <v/>
      </c>
      <c r="C144" s="15" t="str">
        <f>IF('Sales Mix'!$B144="","",'Sales Mix'!$B144*'Intermediate Work'!C$37*'Seasonality Impact'!D144)</f>
        <v/>
      </c>
      <c r="D144" s="15" t="str">
        <f>IF('Sales Mix'!$B144="","",'Sales Mix'!$B144*'Intermediate Work'!D$37*'Seasonality Impact'!E144)</f>
        <v/>
      </c>
      <c r="E144" s="15" t="str">
        <f>IF('Sales Mix'!$B144="","",'Sales Mix'!$B144*'Intermediate Work'!E$37*'Seasonality Impact'!F144)</f>
        <v/>
      </c>
      <c r="F144" s="15" t="str">
        <f>IF('Sales Mix'!$B144="","",'Sales Mix'!$B144*'Intermediate Work'!F$37*'Seasonality Impact'!G144)</f>
        <v/>
      </c>
      <c r="G144" s="15" t="str">
        <f>IF('Sales Mix'!$B144="","",'Sales Mix'!$B144*'Intermediate Work'!G$37*'Seasonality Impact'!H144)</f>
        <v/>
      </c>
      <c r="H144" s="15" t="str">
        <f>IF('Sales Mix'!$B144="","",'Sales Mix'!$B144*'Intermediate Work'!H$37*'Seasonality Impact'!I144)</f>
        <v/>
      </c>
      <c r="I144" s="15" t="str">
        <f>IF('Sales Mix'!$B144="","",'Sales Mix'!$B144*'Intermediate Work'!I$37*'Seasonality Impact'!J144)</f>
        <v/>
      </c>
      <c r="J144" s="15" t="str">
        <f>IF('Sales Mix'!$B144="","",'Sales Mix'!$B144*'Intermediate Work'!J$37*'Seasonality Impact'!K144)</f>
        <v/>
      </c>
      <c r="K144" s="15" t="str">
        <f>IF('Sales Mix'!$B144="","",'Sales Mix'!$B144*'Intermediate Work'!K$37*'Seasonality Impact'!L144)</f>
        <v/>
      </c>
      <c r="L144" s="15" t="str">
        <f>IF('Sales Mix'!$B144="","",'Sales Mix'!$B144*'Intermediate Work'!L$37*'Seasonality Impact'!M144)</f>
        <v/>
      </c>
      <c r="M144" s="15" t="str">
        <f>IF('Sales Mix'!$B144="","",'Sales Mix'!$B144*'Intermediate Work'!M$37*'Seasonality Impact'!N144)</f>
        <v/>
      </c>
      <c r="N144" s="15" t="str">
        <f>IF('Sales Mix'!$B144="","",'Sales Mix'!$B144*'Intermediate Work'!N$37*'Seasonality Impact'!O144)</f>
        <v/>
      </c>
      <c r="O144" s="15" t="str">
        <f>IF('Sales Mix'!$B144="","",'Sales Mix'!$B144*'Intermediate Work'!O$37*'Seasonality Impact'!P144)</f>
        <v/>
      </c>
      <c r="P144" s="15" t="str">
        <f>IF('Sales Mix'!$B144="","",'Sales Mix'!$B144*'Intermediate Work'!P$37*'Seasonality Impact'!Q144)</f>
        <v/>
      </c>
      <c r="Q144" s="15" t="str">
        <f>IF('Sales Mix'!$B144="","",'Sales Mix'!$B144*'Intermediate Work'!Q$37*'Seasonality Impact'!R144)</f>
        <v/>
      </c>
      <c r="R144" s="15" t="str">
        <f>IF('Sales Mix'!$B144="","",'Sales Mix'!$B144*'Intermediate Work'!R$37*'Seasonality Impact'!S144)</f>
        <v/>
      </c>
      <c r="S144" s="15" t="str">
        <f>IF('Sales Mix'!$B144="","",'Sales Mix'!$B144*'Intermediate Work'!S$37*'Seasonality Impact'!T144)</f>
        <v/>
      </c>
      <c r="T144" s="15" t="str">
        <f>IF('Sales Mix'!$B144="","",'Sales Mix'!$B144*'Intermediate Work'!T$37*'Seasonality Impact'!U144)</f>
        <v/>
      </c>
      <c r="U144" s="15" t="str">
        <f>IF('Sales Mix'!$B144="","",'Sales Mix'!$B144*'Intermediate Work'!U$37*'Seasonality Impact'!V144)</f>
        <v/>
      </c>
      <c r="V144" s="15" t="str">
        <f>IF('Sales Mix'!$B144="","",'Sales Mix'!$B144*'Intermediate Work'!V$37*'Seasonality Impact'!W144)</f>
        <v/>
      </c>
      <c r="W144" s="15" t="str">
        <f>IF('Sales Mix'!$B144="","",'Sales Mix'!$B144*'Intermediate Work'!W$37*'Seasonality Impact'!X144)</f>
        <v/>
      </c>
      <c r="X144" s="15" t="str">
        <f>IF('Sales Mix'!$B144="","",'Sales Mix'!$B144*'Intermediate Work'!X$37*'Seasonality Impact'!Y144)</f>
        <v/>
      </c>
      <c r="Y144" s="15" t="str">
        <f>IF('Sales Mix'!$B144="","",'Sales Mix'!$B144*'Intermediate Work'!Y$37*'Seasonality Impact'!Z144)</f>
        <v/>
      </c>
      <c r="Z144" s="15" t="str">
        <f>IF('Sales Mix'!$B144="","",'Sales Mix'!$B144*'Intermediate Work'!Z$37*'Seasonality Impact'!AA144)</f>
        <v/>
      </c>
      <c r="AA144" s="15" t="str">
        <f>IF('Sales Mix'!$B144="","",'Sales Mix'!$B144*'Intermediate Work'!AA$37*'Seasonality Impact'!AB144)</f>
        <v/>
      </c>
      <c r="AB144" s="15" t="str">
        <f>IF('Sales Mix'!$B144="","",'Sales Mix'!$B144*'Intermediate Work'!AB$37*'Seasonality Impact'!AC144)</f>
        <v/>
      </c>
      <c r="AC144" s="15" t="str">
        <f>IF('Sales Mix'!$B144="","",'Sales Mix'!$B144*'Intermediate Work'!AC$37*'Seasonality Impact'!AD144)</f>
        <v/>
      </c>
      <c r="AD144" s="15" t="str">
        <f>IF('Sales Mix'!$B144="","",'Sales Mix'!$B144*'Intermediate Work'!AD$37*'Seasonality Impact'!AE144)</f>
        <v/>
      </c>
      <c r="AE144" s="15" t="str">
        <f>IF('Sales Mix'!$B144="","",'Sales Mix'!$B144*'Intermediate Work'!AE$37*'Seasonality Impact'!AF144)</f>
        <v/>
      </c>
      <c r="AF144" s="15" t="str">
        <f>IF('Sales Mix'!$B144="","",'Sales Mix'!$B144*'Intermediate Work'!AF$37*'Seasonality Impact'!AG144)</f>
        <v/>
      </c>
      <c r="AG144" s="15" t="str">
        <f>IF('Sales Mix'!$B144="","",'Sales Mix'!$B144*'Intermediate Work'!AG$37*'Seasonality Impact'!AH144)</f>
        <v/>
      </c>
      <c r="AH144" s="15" t="str">
        <f>IF('Sales Mix'!$B144="","",'Sales Mix'!$B144*'Intermediate Work'!AH$37*'Seasonality Impact'!AI144)</f>
        <v/>
      </c>
      <c r="AI144" s="15" t="str">
        <f>IF('Sales Mix'!$B144="","",'Sales Mix'!$B144*'Intermediate Work'!AI$37*'Seasonality Impact'!AJ144)</f>
        <v/>
      </c>
      <c r="AJ144" s="15" t="str">
        <f>IF('Sales Mix'!$B144="","",'Sales Mix'!$B144*'Intermediate Work'!AJ$37*'Seasonality Impact'!AK144)</f>
        <v/>
      </c>
      <c r="AK144" s="15" t="str">
        <f>IF('Sales Mix'!$B144="","",'Sales Mix'!$B144*'Intermediate Work'!AK$37*'Seasonality Impact'!AL144)</f>
        <v/>
      </c>
    </row>
    <row r="145" spans="1:37" x14ac:dyDescent="0.25">
      <c r="A145" t="str">
        <f>IF('Sales Mix'!A145="","",'Sales Mix'!A145)</f>
        <v/>
      </c>
      <c r="B145" s="15" t="str">
        <f>IF('Sales Mix'!$B145="","",'Sales Mix'!$B145*'Intermediate Work'!B$37*'Seasonality Impact'!C145)</f>
        <v/>
      </c>
      <c r="C145" s="15" t="str">
        <f>IF('Sales Mix'!$B145="","",'Sales Mix'!$B145*'Intermediate Work'!C$37*'Seasonality Impact'!D145)</f>
        <v/>
      </c>
      <c r="D145" s="15" t="str">
        <f>IF('Sales Mix'!$B145="","",'Sales Mix'!$B145*'Intermediate Work'!D$37*'Seasonality Impact'!E145)</f>
        <v/>
      </c>
      <c r="E145" s="15" t="str">
        <f>IF('Sales Mix'!$B145="","",'Sales Mix'!$B145*'Intermediate Work'!E$37*'Seasonality Impact'!F145)</f>
        <v/>
      </c>
      <c r="F145" s="15" t="str">
        <f>IF('Sales Mix'!$B145="","",'Sales Mix'!$B145*'Intermediate Work'!F$37*'Seasonality Impact'!G145)</f>
        <v/>
      </c>
      <c r="G145" s="15" t="str">
        <f>IF('Sales Mix'!$B145="","",'Sales Mix'!$B145*'Intermediate Work'!G$37*'Seasonality Impact'!H145)</f>
        <v/>
      </c>
      <c r="H145" s="15" t="str">
        <f>IF('Sales Mix'!$B145="","",'Sales Mix'!$B145*'Intermediate Work'!H$37*'Seasonality Impact'!I145)</f>
        <v/>
      </c>
      <c r="I145" s="15" t="str">
        <f>IF('Sales Mix'!$B145="","",'Sales Mix'!$B145*'Intermediate Work'!I$37*'Seasonality Impact'!J145)</f>
        <v/>
      </c>
      <c r="J145" s="15" t="str">
        <f>IF('Sales Mix'!$B145="","",'Sales Mix'!$B145*'Intermediate Work'!J$37*'Seasonality Impact'!K145)</f>
        <v/>
      </c>
      <c r="K145" s="15" t="str">
        <f>IF('Sales Mix'!$B145="","",'Sales Mix'!$B145*'Intermediate Work'!K$37*'Seasonality Impact'!L145)</f>
        <v/>
      </c>
      <c r="L145" s="15" t="str">
        <f>IF('Sales Mix'!$B145="","",'Sales Mix'!$B145*'Intermediate Work'!L$37*'Seasonality Impact'!M145)</f>
        <v/>
      </c>
      <c r="M145" s="15" t="str">
        <f>IF('Sales Mix'!$B145="","",'Sales Mix'!$B145*'Intermediate Work'!M$37*'Seasonality Impact'!N145)</f>
        <v/>
      </c>
      <c r="N145" s="15" t="str">
        <f>IF('Sales Mix'!$B145="","",'Sales Mix'!$B145*'Intermediate Work'!N$37*'Seasonality Impact'!O145)</f>
        <v/>
      </c>
      <c r="O145" s="15" t="str">
        <f>IF('Sales Mix'!$B145="","",'Sales Mix'!$B145*'Intermediate Work'!O$37*'Seasonality Impact'!P145)</f>
        <v/>
      </c>
      <c r="P145" s="15" t="str">
        <f>IF('Sales Mix'!$B145="","",'Sales Mix'!$B145*'Intermediate Work'!P$37*'Seasonality Impact'!Q145)</f>
        <v/>
      </c>
      <c r="Q145" s="15" t="str">
        <f>IF('Sales Mix'!$B145="","",'Sales Mix'!$B145*'Intermediate Work'!Q$37*'Seasonality Impact'!R145)</f>
        <v/>
      </c>
      <c r="R145" s="15" t="str">
        <f>IF('Sales Mix'!$B145="","",'Sales Mix'!$B145*'Intermediate Work'!R$37*'Seasonality Impact'!S145)</f>
        <v/>
      </c>
      <c r="S145" s="15" t="str">
        <f>IF('Sales Mix'!$B145="","",'Sales Mix'!$B145*'Intermediate Work'!S$37*'Seasonality Impact'!T145)</f>
        <v/>
      </c>
      <c r="T145" s="15" t="str">
        <f>IF('Sales Mix'!$B145="","",'Sales Mix'!$B145*'Intermediate Work'!T$37*'Seasonality Impact'!U145)</f>
        <v/>
      </c>
      <c r="U145" s="15" t="str">
        <f>IF('Sales Mix'!$B145="","",'Sales Mix'!$B145*'Intermediate Work'!U$37*'Seasonality Impact'!V145)</f>
        <v/>
      </c>
      <c r="V145" s="15" t="str">
        <f>IF('Sales Mix'!$B145="","",'Sales Mix'!$B145*'Intermediate Work'!V$37*'Seasonality Impact'!W145)</f>
        <v/>
      </c>
      <c r="W145" s="15" t="str">
        <f>IF('Sales Mix'!$B145="","",'Sales Mix'!$B145*'Intermediate Work'!W$37*'Seasonality Impact'!X145)</f>
        <v/>
      </c>
      <c r="X145" s="15" t="str">
        <f>IF('Sales Mix'!$B145="","",'Sales Mix'!$B145*'Intermediate Work'!X$37*'Seasonality Impact'!Y145)</f>
        <v/>
      </c>
      <c r="Y145" s="15" t="str">
        <f>IF('Sales Mix'!$B145="","",'Sales Mix'!$B145*'Intermediate Work'!Y$37*'Seasonality Impact'!Z145)</f>
        <v/>
      </c>
      <c r="Z145" s="15" t="str">
        <f>IF('Sales Mix'!$B145="","",'Sales Mix'!$B145*'Intermediate Work'!Z$37*'Seasonality Impact'!AA145)</f>
        <v/>
      </c>
      <c r="AA145" s="15" t="str">
        <f>IF('Sales Mix'!$B145="","",'Sales Mix'!$B145*'Intermediate Work'!AA$37*'Seasonality Impact'!AB145)</f>
        <v/>
      </c>
      <c r="AB145" s="15" t="str">
        <f>IF('Sales Mix'!$B145="","",'Sales Mix'!$B145*'Intermediate Work'!AB$37*'Seasonality Impact'!AC145)</f>
        <v/>
      </c>
      <c r="AC145" s="15" t="str">
        <f>IF('Sales Mix'!$B145="","",'Sales Mix'!$B145*'Intermediate Work'!AC$37*'Seasonality Impact'!AD145)</f>
        <v/>
      </c>
      <c r="AD145" s="15" t="str">
        <f>IF('Sales Mix'!$B145="","",'Sales Mix'!$B145*'Intermediate Work'!AD$37*'Seasonality Impact'!AE145)</f>
        <v/>
      </c>
      <c r="AE145" s="15" t="str">
        <f>IF('Sales Mix'!$B145="","",'Sales Mix'!$B145*'Intermediate Work'!AE$37*'Seasonality Impact'!AF145)</f>
        <v/>
      </c>
      <c r="AF145" s="15" t="str">
        <f>IF('Sales Mix'!$B145="","",'Sales Mix'!$B145*'Intermediate Work'!AF$37*'Seasonality Impact'!AG145)</f>
        <v/>
      </c>
      <c r="AG145" s="15" t="str">
        <f>IF('Sales Mix'!$B145="","",'Sales Mix'!$B145*'Intermediate Work'!AG$37*'Seasonality Impact'!AH145)</f>
        <v/>
      </c>
      <c r="AH145" s="15" t="str">
        <f>IF('Sales Mix'!$B145="","",'Sales Mix'!$B145*'Intermediate Work'!AH$37*'Seasonality Impact'!AI145)</f>
        <v/>
      </c>
      <c r="AI145" s="15" t="str">
        <f>IF('Sales Mix'!$B145="","",'Sales Mix'!$B145*'Intermediate Work'!AI$37*'Seasonality Impact'!AJ145)</f>
        <v/>
      </c>
      <c r="AJ145" s="15" t="str">
        <f>IF('Sales Mix'!$B145="","",'Sales Mix'!$B145*'Intermediate Work'!AJ$37*'Seasonality Impact'!AK145)</f>
        <v/>
      </c>
      <c r="AK145" s="15" t="str">
        <f>IF('Sales Mix'!$B145="","",'Sales Mix'!$B145*'Intermediate Work'!AK$37*'Seasonality Impact'!AL145)</f>
        <v/>
      </c>
    </row>
    <row r="146" spans="1:37" x14ac:dyDescent="0.25">
      <c r="A146" t="str">
        <f>IF('Sales Mix'!A146="","",'Sales Mix'!A146)</f>
        <v/>
      </c>
      <c r="B146" s="15" t="str">
        <f>IF('Sales Mix'!$B146="","",'Sales Mix'!$B146*'Intermediate Work'!B$37*'Seasonality Impact'!C146)</f>
        <v/>
      </c>
      <c r="C146" s="15" t="str">
        <f>IF('Sales Mix'!$B146="","",'Sales Mix'!$B146*'Intermediate Work'!C$37*'Seasonality Impact'!D146)</f>
        <v/>
      </c>
      <c r="D146" s="15" t="str">
        <f>IF('Sales Mix'!$B146="","",'Sales Mix'!$B146*'Intermediate Work'!D$37*'Seasonality Impact'!E146)</f>
        <v/>
      </c>
      <c r="E146" s="15" t="str">
        <f>IF('Sales Mix'!$B146="","",'Sales Mix'!$B146*'Intermediate Work'!E$37*'Seasonality Impact'!F146)</f>
        <v/>
      </c>
      <c r="F146" s="15" t="str">
        <f>IF('Sales Mix'!$B146="","",'Sales Mix'!$B146*'Intermediate Work'!F$37*'Seasonality Impact'!G146)</f>
        <v/>
      </c>
      <c r="G146" s="15" t="str">
        <f>IF('Sales Mix'!$B146="","",'Sales Mix'!$B146*'Intermediate Work'!G$37*'Seasonality Impact'!H146)</f>
        <v/>
      </c>
      <c r="H146" s="15" t="str">
        <f>IF('Sales Mix'!$B146="","",'Sales Mix'!$B146*'Intermediate Work'!H$37*'Seasonality Impact'!I146)</f>
        <v/>
      </c>
      <c r="I146" s="15" t="str">
        <f>IF('Sales Mix'!$B146="","",'Sales Mix'!$B146*'Intermediate Work'!I$37*'Seasonality Impact'!J146)</f>
        <v/>
      </c>
      <c r="J146" s="15" t="str">
        <f>IF('Sales Mix'!$B146="","",'Sales Mix'!$B146*'Intermediate Work'!J$37*'Seasonality Impact'!K146)</f>
        <v/>
      </c>
      <c r="K146" s="15" t="str">
        <f>IF('Sales Mix'!$B146="","",'Sales Mix'!$B146*'Intermediate Work'!K$37*'Seasonality Impact'!L146)</f>
        <v/>
      </c>
      <c r="L146" s="15" t="str">
        <f>IF('Sales Mix'!$B146="","",'Sales Mix'!$B146*'Intermediate Work'!L$37*'Seasonality Impact'!M146)</f>
        <v/>
      </c>
      <c r="M146" s="15" t="str">
        <f>IF('Sales Mix'!$B146="","",'Sales Mix'!$B146*'Intermediate Work'!M$37*'Seasonality Impact'!N146)</f>
        <v/>
      </c>
      <c r="N146" s="15" t="str">
        <f>IF('Sales Mix'!$B146="","",'Sales Mix'!$B146*'Intermediate Work'!N$37*'Seasonality Impact'!O146)</f>
        <v/>
      </c>
      <c r="O146" s="15" t="str">
        <f>IF('Sales Mix'!$B146="","",'Sales Mix'!$B146*'Intermediate Work'!O$37*'Seasonality Impact'!P146)</f>
        <v/>
      </c>
      <c r="P146" s="15" t="str">
        <f>IF('Sales Mix'!$B146="","",'Sales Mix'!$B146*'Intermediate Work'!P$37*'Seasonality Impact'!Q146)</f>
        <v/>
      </c>
      <c r="Q146" s="15" t="str">
        <f>IF('Sales Mix'!$B146="","",'Sales Mix'!$B146*'Intermediate Work'!Q$37*'Seasonality Impact'!R146)</f>
        <v/>
      </c>
      <c r="R146" s="15" t="str">
        <f>IF('Sales Mix'!$B146="","",'Sales Mix'!$B146*'Intermediate Work'!R$37*'Seasonality Impact'!S146)</f>
        <v/>
      </c>
      <c r="S146" s="15" t="str">
        <f>IF('Sales Mix'!$B146="","",'Sales Mix'!$B146*'Intermediate Work'!S$37*'Seasonality Impact'!T146)</f>
        <v/>
      </c>
      <c r="T146" s="15" t="str">
        <f>IF('Sales Mix'!$B146="","",'Sales Mix'!$B146*'Intermediate Work'!T$37*'Seasonality Impact'!U146)</f>
        <v/>
      </c>
      <c r="U146" s="15" t="str">
        <f>IF('Sales Mix'!$B146="","",'Sales Mix'!$B146*'Intermediate Work'!U$37*'Seasonality Impact'!V146)</f>
        <v/>
      </c>
      <c r="V146" s="15" t="str">
        <f>IF('Sales Mix'!$B146="","",'Sales Mix'!$B146*'Intermediate Work'!V$37*'Seasonality Impact'!W146)</f>
        <v/>
      </c>
      <c r="W146" s="15" t="str">
        <f>IF('Sales Mix'!$B146="","",'Sales Mix'!$B146*'Intermediate Work'!W$37*'Seasonality Impact'!X146)</f>
        <v/>
      </c>
      <c r="X146" s="15" t="str">
        <f>IF('Sales Mix'!$B146="","",'Sales Mix'!$B146*'Intermediate Work'!X$37*'Seasonality Impact'!Y146)</f>
        <v/>
      </c>
      <c r="Y146" s="15" t="str">
        <f>IF('Sales Mix'!$B146="","",'Sales Mix'!$B146*'Intermediate Work'!Y$37*'Seasonality Impact'!Z146)</f>
        <v/>
      </c>
      <c r="Z146" s="15" t="str">
        <f>IF('Sales Mix'!$B146="","",'Sales Mix'!$B146*'Intermediate Work'!Z$37*'Seasonality Impact'!AA146)</f>
        <v/>
      </c>
      <c r="AA146" s="15" t="str">
        <f>IF('Sales Mix'!$B146="","",'Sales Mix'!$B146*'Intermediate Work'!AA$37*'Seasonality Impact'!AB146)</f>
        <v/>
      </c>
      <c r="AB146" s="15" t="str">
        <f>IF('Sales Mix'!$B146="","",'Sales Mix'!$B146*'Intermediate Work'!AB$37*'Seasonality Impact'!AC146)</f>
        <v/>
      </c>
      <c r="AC146" s="15" t="str">
        <f>IF('Sales Mix'!$B146="","",'Sales Mix'!$B146*'Intermediate Work'!AC$37*'Seasonality Impact'!AD146)</f>
        <v/>
      </c>
      <c r="AD146" s="15" t="str">
        <f>IF('Sales Mix'!$B146="","",'Sales Mix'!$B146*'Intermediate Work'!AD$37*'Seasonality Impact'!AE146)</f>
        <v/>
      </c>
      <c r="AE146" s="15" t="str">
        <f>IF('Sales Mix'!$B146="","",'Sales Mix'!$B146*'Intermediate Work'!AE$37*'Seasonality Impact'!AF146)</f>
        <v/>
      </c>
      <c r="AF146" s="15" t="str">
        <f>IF('Sales Mix'!$B146="","",'Sales Mix'!$B146*'Intermediate Work'!AF$37*'Seasonality Impact'!AG146)</f>
        <v/>
      </c>
      <c r="AG146" s="15" t="str">
        <f>IF('Sales Mix'!$B146="","",'Sales Mix'!$B146*'Intermediate Work'!AG$37*'Seasonality Impact'!AH146)</f>
        <v/>
      </c>
      <c r="AH146" s="15" t="str">
        <f>IF('Sales Mix'!$B146="","",'Sales Mix'!$B146*'Intermediate Work'!AH$37*'Seasonality Impact'!AI146)</f>
        <v/>
      </c>
      <c r="AI146" s="15" t="str">
        <f>IF('Sales Mix'!$B146="","",'Sales Mix'!$B146*'Intermediate Work'!AI$37*'Seasonality Impact'!AJ146)</f>
        <v/>
      </c>
      <c r="AJ146" s="15" t="str">
        <f>IF('Sales Mix'!$B146="","",'Sales Mix'!$B146*'Intermediate Work'!AJ$37*'Seasonality Impact'!AK146)</f>
        <v/>
      </c>
      <c r="AK146" s="15" t="str">
        <f>IF('Sales Mix'!$B146="","",'Sales Mix'!$B146*'Intermediate Work'!AK$37*'Seasonality Impact'!AL146)</f>
        <v/>
      </c>
    </row>
    <row r="147" spans="1:37" x14ac:dyDescent="0.25">
      <c r="A147" t="str">
        <f>IF('Sales Mix'!A147="","",'Sales Mix'!A147)</f>
        <v/>
      </c>
      <c r="B147" s="15" t="str">
        <f>IF('Sales Mix'!$B147="","",'Sales Mix'!$B147*'Intermediate Work'!B$37*'Seasonality Impact'!C147)</f>
        <v/>
      </c>
      <c r="C147" s="15" t="str">
        <f>IF('Sales Mix'!$B147="","",'Sales Mix'!$B147*'Intermediate Work'!C$37*'Seasonality Impact'!D147)</f>
        <v/>
      </c>
      <c r="D147" s="15" t="str">
        <f>IF('Sales Mix'!$B147="","",'Sales Mix'!$B147*'Intermediate Work'!D$37*'Seasonality Impact'!E147)</f>
        <v/>
      </c>
      <c r="E147" s="15" t="str">
        <f>IF('Sales Mix'!$B147="","",'Sales Mix'!$B147*'Intermediate Work'!E$37*'Seasonality Impact'!F147)</f>
        <v/>
      </c>
      <c r="F147" s="15" t="str">
        <f>IF('Sales Mix'!$B147="","",'Sales Mix'!$B147*'Intermediate Work'!F$37*'Seasonality Impact'!G147)</f>
        <v/>
      </c>
      <c r="G147" s="15" t="str">
        <f>IF('Sales Mix'!$B147="","",'Sales Mix'!$B147*'Intermediate Work'!G$37*'Seasonality Impact'!H147)</f>
        <v/>
      </c>
      <c r="H147" s="15" t="str">
        <f>IF('Sales Mix'!$B147="","",'Sales Mix'!$B147*'Intermediate Work'!H$37*'Seasonality Impact'!I147)</f>
        <v/>
      </c>
      <c r="I147" s="15" t="str">
        <f>IF('Sales Mix'!$B147="","",'Sales Mix'!$B147*'Intermediate Work'!I$37*'Seasonality Impact'!J147)</f>
        <v/>
      </c>
      <c r="J147" s="15" t="str">
        <f>IF('Sales Mix'!$B147="","",'Sales Mix'!$B147*'Intermediate Work'!J$37*'Seasonality Impact'!K147)</f>
        <v/>
      </c>
      <c r="K147" s="15" t="str">
        <f>IF('Sales Mix'!$B147="","",'Sales Mix'!$B147*'Intermediate Work'!K$37*'Seasonality Impact'!L147)</f>
        <v/>
      </c>
      <c r="L147" s="15" t="str">
        <f>IF('Sales Mix'!$B147="","",'Sales Mix'!$B147*'Intermediate Work'!L$37*'Seasonality Impact'!M147)</f>
        <v/>
      </c>
      <c r="M147" s="15" t="str">
        <f>IF('Sales Mix'!$B147="","",'Sales Mix'!$B147*'Intermediate Work'!M$37*'Seasonality Impact'!N147)</f>
        <v/>
      </c>
      <c r="N147" s="15" t="str">
        <f>IF('Sales Mix'!$B147="","",'Sales Mix'!$B147*'Intermediate Work'!N$37*'Seasonality Impact'!O147)</f>
        <v/>
      </c>
      <c r="O147" s="15" t="str">
        <f>IF('Sales Mix'!$B147="","",'Sales Mix'!$B147*'Intermediate Work'!O$37*'Seasonality Impact'!P147)</f>
        <v/>
      </c>
      <c r="P147" s="15" t="str">
        <f>IF('Sales Mix'!$B147="","",'Sales Mix'!$B147*'Intermediate Work'!P$37*'Seasonality Impact'!Q147)</f>
        <v/>
      </c>
      <c r="Q147" s="15" t="str">
        <f>IF('Sales Mix'!$B147="","",'Sales Mix'!$B147*'Intermediate Work'!Q$37*'Seasonality Impact'!R147)</f>
        <v/>
      </c>
      <c r="R147" s="15" t="str">
        <f>IF('Sales Mix'!$B147="","",'Sales Mix'!$B147*'Intermediate Work'!R$37*'Seasonality Impact'!S147)</f>
        <v/>
      </c>
      <c r="S147" s="15" t="str">
        <f>IF('Sales Mix'!$B147="","",'Sales Mix'!$B147*'Intermediate Work'!S$37*'Seasonality Impact'!T147)</f>
        <v/>
      </c>
      <c r="T147" s="15" t="str">
        <f>IF('Sales Mix'!$B147="","",'Sales Mix'!$B147*'Intermediate Work'!T$37*'Seasonality Impact'!U147)</f>
        <v/>
      </c>
      <c r="U147" s="15" t="str">
        <f>IF('Sales Mix'!$B147="","",'Sales Mix'!$B147*'Intermediate Work'!U$37*'Seasonality Impact'!V147)</f>
        <v/>
      </c>
      <c r="V147" s="15" t="str">
        <f>IF('Sales Mix'!$B147="","",'Sales Mix'!$B147*'Intermediate Work'!V$37*'Seasonality Impact'!W147)</f>
        <v/>
      </c>
      <c r="W147" s="15" t="str">
        <f>IF('Sales Mix'!$B147="","",'Sales Mix'!$B147*'Intermediate Work'!W$37*'Seasonality Impact'!X147)</f>
        <v/>
      </c>
      <c r="X147" s="15" t="str">
        <f>IF('Sales Mix'!$B147="","",'Sales Mix'!$B147*'Intermediate Work'!X$37*'Seasonality Impact'!Y147)</f>
        <v/>
      </c>
      <c r="Y147" s="15" t="str">
        <f>IF('Sales Mix'!$B147="","",'Sales Mix'!$B147*'Intermediate Work'!Y$37*'Seasonality Impact'!Z147)</f>
        <v/>
      </c>
      <c r="Z147" s="15" t="str">
        <f>IF('Sales Mix'!$B147="","",'Sales Mix'!$B147*'Intermediate Work'!Z$37*'Seasonality Impact'!AA147)</f>
        <v/>
      </c>
      <c r="AA147" s="15" t="str">
        <f>IF('Sales Mix'!$B147="","",'Sales Mix'!$B147*'Intermediate Work'!AA$37*'Seasonality Impact'!AB147)</f>
        <v/>
      </c>
      <c r="AB147" s="15" t="str">
        <f>IF('Sales Mix'!$B147="","",'Sales Mix'!$B147*'Intermediate Work'!AB$37*'Seasonality Impact'!AC147)</f>
        <v/>
      </c>
      <c r="AC147" s="15" t="str">
        <f>IF('Sales Mix'!$B147="","",'Sales Mix'!$B147*'Intermediate Work'!AC$37*'Seasonality Impact'!AD147)</f>
        <v/>
      </c>
      <c r="AD147" s="15" t="str">
        <f>IF('Sales Mix'!$B147="","",'Sales Mix'!$B147*'Intermediate Work'!AD$37*'Seasonality Impact'!AE147)</f>
        <v/>
      </c>
      <c r="AE147" s="15" t="str">
        <f>IF('Sales Mix'!$B147="","",'Sales Mix'!$B147*'Intermediate Work'!AE$37*'Seasonality Impact'!AF147)</f>
        <v/>
      </c>
      <c r="AF147" s="15" t="str">
        <f>IF('Sales Mix'!$B147="","",'Sales Mix'!$B147*'Intermediate Work'!AF$37*'Seasonality Impact'!AG147)</f>
        <v/>
      </c>
      <c r="AG147" s="15" t="str">
        <f>IF('Sales Mix'!$B147="","",'Sales Mix'!$B147*'Intermediate Work'!AG$37*'Seasonality Impact'!AH147)</f>
        <v/>
      </c>
      <c r="AH147" s="15" t="str">
        <f>IF('Sales Mix'!$B147="","",'Sales Mix'!$B147*'Intermediate Work'!AH$37*'Seasonality Impact'!AI147)</f>
        <v/>
      </c>
      <c r="AI147" s="15" t="str">
        <f>IF('Sales Mix'!$B147="","",'Sales Mix'!$B147*'Intermediate Work'!AI$37*'Seasonality Impact'!AJ147)</f>
        <v/>
      </c>
      <c r="AJ147" s="15" t="str">
        <f>IF('Sales Mix'!$B147="","",'Sales Mix'!$B147*'Intermediate Work'!AJ$37*'Seasonality Impact'!AK147)</f>
        <v/>
      </c>
      <c r="AK147" s="15" t="str">
        <f>IF('Sales Mix'!$B147="","",'Sales Mix'!$B147*'Intermediate Work'!AK$37*'Seasonality Impact'!AL147)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abSelected="1" topLeftCell="A10" workbookViewId="0">
      <selection activeCell="B48" sqref="B48"/>
    </sheetView>
  </sheetViews>
  <sheetFormatPr defaultRowHeight="15" x14ac:dyDescent="0.25"/>
  <cols>
    <col min="1" max="1" width="51.140625" style="1" customWidth="1"/>
    <col min="2" max="16384" width="9.140625" style="1"/>
  </cols>
  <sheetData>
    <row r="1" spans="1:2" ht="20.25" x14ac:dyDescent="0.3">
      <c r="A1" s="3" t="s">
        <v>56</v>
      </c>
    </row>
    <row r="2" spans="1:2" s="4" customFormat="1" x14ac:dyDescent="0.25"/>
    <row r="4" spans="1:2" ht="18.75" x14ac:dyDescent="0.3">
      <c r="A4" s="6" t="s">
        <v>57</v>
      </c>
    </row>
    <row r="5" spans="1:2" x14ac:dyDescent="0.25">
      <c r="A5" s="1" t="s">
        <v>8</v>
      </c>
      <c r="B5" s="13">
        <f>'Top-Down Quantity Assumptions'!B4</f>
        <v>7298299</v>
      </c>
    </row>
    <row r="6" spans="1:2" x14ac:dyDescent="0.25">
      <c r="A6" s="1" t="s">
        <v>7</v>
      </c>
      <c r="B6" s="13">
        <f>'Top-Down Quantity Assumptions'!B5</f>
        <v>1</v>
      </c>
    </row>
    <row r="7" spans="1:2" x14ac:dyDescent="0.25">
      <c r="A7" s="5" t="s">
        <v>1</v>
      </c>
      <c r="B7" s="13">
        <f>'Top-Down Quantity Assumptions'!B6</f>
        <v>3</v>
      </c>
    </row>
    <row r="8" spans="1:2" x14ac:dyDescent="0.25">
      <c r="A8" s="5" t="s">
        <v>63</v>
      </c>
      <c r="B8" s="19">
        <v>1</v>
      </c>
    </row>
    <row r="9" spans="1:2" x14ac:dyDescent="0.25">
      <c r="B9" s="13"/>
    </row>
    <row r="10" spans="1:2" x14ac:dyDescent="0.25">
      <c r="A10" s="1" t="s">
        <v>3</v>
      </c>
      <c r="B10" s="13">
        <f>'Top-Down Quantity Assumptions'!B8</f>
        <v>6</v>
      </c>
    </row>
    <row r="11" spans="1:2" x14ac:dyDescent="0.25">
      <c r="B11" s="13"/>
    </row>
    <row r="12" spans="1:2" ht="18.75" x14ac:dyDescent="0.3">
      <c r="A12" s="6" t="s">
        <v>71</v>
      </c>
      <c r="B12" s="13"/>
    </row>
    <row r="13" spans="1:2" x14ac:dyDescent="0.25">
      <c r="A13" s="1" t="s">
        <v>73</v>
      </c>
      <c r="B13" s="20">
        <v>5.0000000000000001E-3</v>
      </c>
    </row>
    <row r="14" spans="1:2" x14ac:dyDescent="0.25">
      <c r="A14" s="1" t="s">
        <v>72</v>
      </c>
      <c r="B14" s="20">
        <v>2.5000000000000001E-3</v>
      </c>
    </row>
    <row r="15" spans="1:2" x14ac:dyDescent="0.25">
      <c r="B15" s="13"/>
    </row>
    <row r="16" spans="1:2" s="4" customFormat="1" x14ac:dyDescent="0.25">
      <c r="A16" s="4" t="s">
        <v>58</v>
      </c>
    </row>
    <row r="17" spans="1:2" s="13" customFormat="1" x14ac:dyDescent="0.25">
      <c r="A17" s="16" t="s">
        <v>59</v>
      </c>
    </row>
    <row r="18" spans="1:2" s="13" customFormat="1" x14ac:dyDescent="0.25">
      <c r="A18" s="13" t="s">
        <v>60</v>
      </c>
      <c r="B18" s="7">
        <v>2</v>
      </c>
    </row>
    <row r="19" spans="1:2" s="13" customFormat="1" x14ac:dyDescent="0.25">
      <c r="A19" s="13" t="s">
        <v>61</v>
      </c>
      <c r="B19" s="7">
        <v>111000</v>
      </c>
    </row>
    <row r="20" spans="1:2" s="13" customFormat="1" x14ac:dyDescent="0.25">
      <c r="A20" s="13" t="s">
        <v>62</v>
      </c>
      <c r="B20" s="20">
        <v>5.0000000000000001E-3</v>
      </c>
    </row>
    <row r="21" spans="1:2" s="13" customFormat="1" x14ac:dyDescent="0.25">
      <c r="A21" s="13" t="s">
        <v>69</v>
      </c>
      <c r="B21" s="19">
        <v>1</v>
      </c>
    </row>
    <row r="22" spans="1:2" s="13" customFormat="1" x14ac:dyDescent="0.25"/>
    <row r="23" spans="1:2" s="13" customFormat="1" x14ac:dyDescent="0.25">
      <c r="A23" s="16" t="s">
        <v>64</v>
      </c>
    </row>
    <row r="24" spans="1:2" s="13" customFormat="1" x14ac:dyDescent="0.25">
      <c r="A24" s="13" t="s">
        <v>60</v>
      </c>
      <c r="B24" s="7">
        <v>0.4</v>
      </c>
    </row>
    <row r="25" spans="1:2" s="13" customFormat="1" x14ac:dyDescent="0.25">
      <c r="A25" s="13" t="s">
        <v>61</v>
      </c>
      <c r="B25" s="7">
        <v>436000</v>
      </c>
    </row>
    <row r="26" spans="1:2" s="13" customFormat="1" x14ac:dyDescent="0.25">
      <c r="A26" s="13" t="s">
        <v>62</v>
      </c>
      <c r="B26" s="20">
        <v>5.0000000000000001E-3</v>
      </c>
    </row>
    <row r="27" spans="1:2" s="13" customFormat="1" x14ac:dyDescent="0.25">
      <c r="A27" s="13" t="s">
        <v>69</v>
      </c>
      <c r="B27" s="19">
        <v>1</v>
      </c>
    </row>
    <row r="28" spans="1:2" s="13" customFormat="1" x14ac:dyDescent="0.25"/>
    <row r="29" spans="1:2" s="13" customFormat="1" x14ac:dyDescent="0.25">
      <c r="A29" s="16" t="s">
        <v>65</v>
      </c>
    </row>
    <row r="30" spans="1:2" s="13" customFormat="1" x14ac:dyDescent="0.25">
      <c r="A30" s="13" t="s">
        <v>60</v>
      </c>
      <c r="B30" s="7">
        <v>0.16</v>
      </c>
    </row>
    <row r="31" spans="1:2" s="13" customFormat="1" x14ac:dyDescent="0.25">
      <c r="A31" s="13" t="s">
        <v>61</v>
      </c>
      <c r="B31" s="7">
        <v>2200000</v>
      </c>
    </row>
    <row r="32" spans="1:2" s="13" customFormat="1" x14ac:dyDescent="0.25">
      <c r="A32" s="13" t="s">
        <v>62</v>
      </c>
      <c r="B32" s="20">
        <v>5.0000000000000001E-3</v>
      </c>
    </row>
    <row r="33" spans="1:2" s="13" customFormat="1" x14ac:dyDescent="0.25">
      <c r="A33" s="13" t="s">
        <v>69</v>
      </c>
      <c r="B33" s="19">
        <v>1</v>
      </c>
    </row>
    <row r="34" spans="1:2" s="13" customFormat="1" x14ac:dyDescent="0.25"/>
    <row r="35" spans="1:2" x14ac:dyDescent="0.25">
      <c r="A35" s="16" t="s">
        <v>96</v>
      </c>
    </row>
    <row r="36" spans="1:2" x14ac:dyDescent="0.25">
      <c r="A36" s="17" t="s">
        <v>97</v>
      </c>
      <c r="B36" s="7">
        <v>4</v>
      </c>
    </row>
    <row r="37" spans="1:2" x14ac:dyDescent="0.25">
      <c r="A37" s="13" t="s">
        <v>61</v>
      </c>
      <c r="B37" s="7">
        <v>500</v>
      </c>
    </row>
    <row r="38" spans="1:2" x14ac:dyDescent="0.25">
      <c r="A38" s="13" t="s">
        <v>62</v>
      </c>
      <c r="B38" s="20">
        <v>5.0000000000000001E-3</v>
      </c>
    </row>
    <row r="39" spans="1:2" x14ac:dyDescent="0.25">
      <c r="A39" s="13" t="s">
        <v>69</v>
      </c>
      <c r="B39" s="19">
        <v>1</v>
      </c>
    </row>
    <row r="40" spans="1:2" x14ac:dyDescent="0.25">
      <c r="A40" s="17"/>
    </row>
    <row r="41" spans="1:2" x14ac:dyDescent="0.25">
      <c r="A41" s="16" t="s">
        <v>66</v>
      </c>
    </row>
    <row r="42" spans="1:2" x14ac:dyDescent="0.25">
      <c r="A42" s="17" t="s">
        <v>67</v>
      </c>
      <c r="B42" s="7">
        <v>2</v>
      </c>
    </row>
    <row r="43" spans="1:2" x14ac:dyDescent="0.25">
      <c r="A43" s="13" t="s">
        <v>61</v>
      </c>
      <c r="B43" s="7">
        <v>500</v>
      </c>
    </row>
    <row r="44" spans="1:2" x14ac:dyDescent="0.25">
      <c r="A44" s="13" t="s">
        <v>62</v>
      </c>
      <c r="B44" s="20">
        <v>5.0000000000000001E-3</v>
      </c>
    </row>
    <row r="45" spans="1:2" x14ac:dyDescent="0.25">
      <c r="A45" s="13" t="s">
        <v>69</v>
      </c>
      <c r="B45" s="19">
        <v>1</v>
      </c>
    </row>
    <row r="47" spans="1:2" x14ac:dyDescent="0.25">
      <c r="A47" s="16" t="s">
        <v>55</v>
      </c>
    </row>
    <row r="48" spans="1:2" x14ac:dyDescent="0.25">
      <c r="A48" s="17" t="s">
        <v>68</v>
      </c>
      <c r="B48" s="7">
        <v>6</v>
      </c>
    </row>
    <row r="49" spans="1:2" x14ac:dyDescent="0.25">
      <c r="A49" s="13" t="s">
        <v>61</v>
      </c>
      <c r="B49" s="7">
        <v>100</v>
      </c>
    </row>
    <row r="50" spans="1:2" x14ac:dyDescent="0.25">
      <c r="A50" s="13" t="s">
        <v>62</v>
      </c>
      <c r="B50" s="20">
        <v>5.0000000000000001E-3</v>
      </c>
    </row>
    <row r="51" spans="1:2" x14ac:dyDescent="0.25">
      <c r="A51" s="13" t="s">
        <v>69</v>
      </c>
      <c r="B51" s="19">
        <v>1</v>
      </c>
    </row>
    <row r="52" spans="1:2" x14ac:dyDescent="0.25">
      <c r="A52" s="17"/>
    </row>
    <row r="53" spans="1:2" x14ac:dyDescent="0.25">
      <c r="A53" s="16"/>
    </row>
    <row r="54" spans="1:2" x14ac:dyDescent="0.25">
      <c r="A54" s="17" t="s">
        <v>70</v>
      </c>
      <c r="B54" s="7"/>
    </row>
    <row r="55" spans="1:2" x14ac:dyDescent="0.25">
      <c r="A55" s="13" t="s">
        <v>61</v>
      </c>
      <c r="B55" s="7"/>
    </row>
    <row r="56" spans="1:2" x14ac:dyDescent="0.25">
      <c r="A56" s="13" t="s">
        <v>62</v>
      </c>
      <c r="B56" s="20">
        <v>5.0000000000000001E-3</v>
      </c>
    </row>
    <row r="57" spans="1:2" x14ac:dyDescent="0.25">
      <c r="A57" s="13" t="s">
        <v>69</v>
      </c>
      <c r="B57" s="19">
        <v>1</v>
      </c>
    </row>
    <row r="58" spans="1:2" x14ac:dyDescent="0.25">
      <c r="A58" s="17"/>
    </row>
    <row r="59" spans="1:2" x14ac:dyDescent="0.25">
      <c r="A59" s="16"/>
    </row>
    <row r="60" spans="1:2" x14ac:dyDescent="0.25">
      <c r="A60" s="17" t="s">
        <v>70</v>
      </c>
      <c r="B60" s="7"/>
    </row>
    <row r="61" spans="1:2" x14ac:dyDescent="0.25">
      <c r="A61" s="13" t="s">
        <v>61</v>
      </c>
      <c r="B61" s="7"/>
    </row>
    <row r="62" spans="1:2" x14ac:dyDescent="0.25">
      <c r="A62" s="13" t="s">
        <v>62</v>
      </c>
      <c r="B62" s="20">
        <v>5.0000000000000001E-3</v>
      </c>
    </row>
    <row r="63" spans="1:2" x14ac:dyDescent="0.25">
      <c r="A63" s="13" t="s">
        <v>69</v>
      </c>
      <c r="B63" s="19">
        <v>1</v>
      </c>
    </row>
    <row r="64" spans="1:2" x14ac:dyDescent="0.25">
      <c r="A64" s="17"/>
    </row>
    <row r="65" spans="1:2" x14ac:dyDescent="0.25">
      <c r="A65" s="16"/>
    </row>
    <row r="66" spans="1:2" x14ac:dyDescent="0.25">
      <c r="A66" s="17" t="s">
        <v>70</v>
      </c>
      <c r="B66" s="7"/>
    </row>
    <row r="67" spans="1:2" x14ac:dyDescent="0.25">
      <c r="A67" s="13" t="s">
        <v>61</v>
      </c>
      <c r="B67" s="7"/>
    </row>
    <row r="68" spans="1:2" x14ac:dyDescent="0.25">
      <c r="A68" s="13" t="s">
        <v>62</v>
      </c>
      <c r="B68" s="20">
        <v>5.0000000000000001E-3</v>
      </c>
    </row>
    <row r="69" spans="1:2" x14ac:dyDescent="0.25">
      <c r="A69" s="13" t="s">
        <v>69</v>
      </c>
      <c r="B69" s="19">
        <v>1</v>
      </c>
    </row>
    <row r="70" spans="1:2" x14ac:dyDescent="0.25">
      <c r="A70" s="17"/>
    </row>
    <row r="71" spans="1:2" x14ac:dyDescent="0.25">
      <c r="A71" s="17"/>
    </row>
    <row r="72" spans="1:2" x14ac:dyDescent="0.25">
      <c r="A72" s="18"/>
    </row>
    <row r="73" spans="1:2" x14ac:dyDescent="0.25">
      <c r="A73" s="17"/>
    </row>
    <row r="74" spans="1:2" x14ac:dyDescent="0.25">
      <c r="A74" s="18"/>
    </row>
    <row r="75" spans="1:2" x14ac:dyDescent="0.25">
      <c r="A75" s="18"/>
    </row>
    <row r="76" spans="1:2" x14ac:dyDescent="0.25">
      <c r="A76" s="1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workbookViewId="0">
      <selection activeCell="B3" sqref="B3:AK35"/>
    </sheetView>
  </sheetViews>
  <sheetFormatPr defaultRowHeight="15" x14ac:dyDescent="0.25"/>
  <cols>
    <col min="1" max="1" width="32.140625" bestFit="1" customWidth="1"/>
  </cols>
  <sheetData>
    <row r="1" spans="1:37" s="2" customFormat="1" ht="20.25" x14ac:dyDescent="0.3">
      <c r="A1" s="3" t="s">
        <v>74</v>
      </c>
      <c r="B1" s="2" t="s">
        <v>26</v>
      </c>
    </row>
    <row r="2" spans="1:37" s="4" customFormat="1" x14ac:dyDescent="0.25">
      <c r="A2" s="4" t="s">
        <v>25</v>
      </c>
      <c r="B2" s="4">
        <v>1</v>
      </c>
      <c r="C2" s="4">
        <f>B2+1</f>
        <v>2</v>
      </c>
      <c r="D2" s="4">
        <f t="shared" ref="D2:AK2" si="0">C2+1</f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  <c r="H2" s="4">
        <f t="shared" si="0"/>
        <v>7</v>
      </c>
      <c r="I2" s="4">
        <f t="shared" si="0"/>
        <v>8</v>
      </c>
      <c r="J2" s="4">
        <f t="shared" si="0"/>
        <v>9</v>
      </c>
      <c r="K2" s="4">
        <f t="shared" si="0"/>
        <v>10</v>
      </c>
      <c r="L2" s="4">
        <f t="shared" si="0"/>
        <v>11</v>
      </c>
      <c r="M2" s="4">
        <f t="shared" si="0"/>
        <v>12</v>
      </c>
      <c r="N2" s="4">
        <f t="shared" si="0"/>
        <v>13</v>
      </c>
      <c r="O2" s="4">
        <f t="shared" si="0"/>
        <v>14</v>
      </c>
      <c r="P2" s="4">
        <f t="shared" si="0"/>
        <v>15</v>
      </c>
      <c r="Q2" s="4">
        <f t="shared" si="0"/>
        <v>16</v>
      </c>
      <c r="R2" s="4">
        <f t="shared" si="0"/>
        <v>17</v>
      </c>
      <c r="S2" s="4">
        <f t="shared" si="0"/>
        <v>18</v>
      </c>
      <c r="T2" s="4">
        <f t="shared" si="0"/>
        <v>19</v>
      </c>
      <c r="U2" s="4">
        <f t="shared" si="0"/>
        <v>20</v>
      </c>
      <c r="V2" s="4">
        <f t="shared" si="0"/>
        <v>21</v>
      </c>
      <c r="W2" s="4">
        <f t="shared" si="0"/>
        <v>22</v>
      </c>
      <c r="X2" s="4">
        <f t="shared" si="0"/>
        <v>23</v>
      </c>
      <c r="Y2" s="4">
        <f t="shared" si="0"/>
        <v>24</v>
      </c>
      <c r="Z2" s="4">
        <f t="shared" si="0"/>
        <v>25</v>
      </c>
      <c r="AA2" s="4">
        <f t="shared" si="0"/>
        <v>26</v>
      </c>
      <c r="AB2" s="4">
        <f t="shared" si="0"/>
        <v>27</v>
      </c>
      <c r="AC2" s="4">
        <f t="shared" si="0"/>
        <v>28</v>
      </c>
      <c r="AD2" s="4">
        <f t="shared" si="0"/>
        <v>29</v>
      </c>
      <c r="AE2" s="4">
        <f t="shared" si="0"/>
        <v>30</v>
      </c>
      <c r="AF2" s="4">
        <f t="shared" si="0"/>
        <v>31</v>
      </c>
      <c r="AG2" s="4">
        <f t="shared" si="0"/>
        <v>32</v>
      </c>
      <c r="AH2" s="4">
        <f t="shared" si="0"/>
        <v>33</v>
      </c>
      <c r="AI2" s="4">
        <f t="shared" si="0"/>
        <v>34</v>
      </c>
      <c r="AJ2" s="4">
        <f t="shared" si="0"/>
        <v>35</v>
      </c>
      <c r="AK2" s="4">
        <f t="shared" si="0"/>
        <v>36</v>
      </c>
    </row>
    <row r="3" spans="1:37" s="15" customFormat="1" x14ac:dyDescent="0.25">
      <c r="A3" s="15" t="str">
        <f>IF('Sales Mix'!A3="","",'Sales Mix'!A3)</f>
        <v>Diamond 375 ML</v>
      </c>
      <c r="B3" s="15">
        <f ca="1">IF('Sales Mix'!$B3="","",'Sales Mix'!$B3*'Intermediate Work'!B$116*'Seasonality Impact'!C3)</f>
        <v>0</v>
      </c>
      <c r="C3" s="15">
        <f ca="1">IF('Sales Mix'!$B3="","",'Sales Mix'!$B3*'Intermediate Work'!C$116*'Seasonality Impact'!D3)</f>
        <v>0</v>
      </c>
      <c r="D3" s="15">
        <f ca="1">IF('Sales Mix'!$B3="","",'Sales Mix'!$B3*'Intermediate Work'!D$116*'Seasonality Impact'!E3)</f>
        <v>0</v>
      </c>
      <c r="E3" s="15">
        <f ca="1">IF('Sales Mix'!$B3="","",'Sales Mix'!$B3*'Intermediate Work'!E$116*'Seasonality Impact'!F3)</f>
        <v>0</v>
      </c>
      <c r="F3" s="15">
        <f ca="1">IF('Sales Mix'!$B3="","",'Sales Mix'!$B3*'Intermediate Work'!F$116*'Seasonality Impact'!G3)</f>
        <v>0</v>
      </c>
      <c r="G3" s="15">
        <f ca="1">IF('Sales Mix'!$B3="","",'Sales Mix'!$B3*'Intermediate Work'!G$116*'Seasonality Impact'!H3)</f>
        <v>0</v>
      </c>
      <c r="H3" s="15">
        <f ca="1">IF('Sales Mix'!$B3="","",'Sales Mix'!$B3*'Intermediate Work'!H$116*'Seasonality Impact'!I3)</f>
        <v>1374.0500000000002</v>
      </c>
      <c r="I3" s="15">
        <f ca="1">IF('Sales Mix'!$B3="","",'Sales Mix'!$B3*'Intermediate Work'!I$116*'Seasonality Impact'!J3)</f>
        <v>1384.3725506249998</v>
      </c>
      <c r="J3" s="15">
        <f ca="1">IF('Sales Mix'!$B3="","",'Sales Mix'!$B3*'Intermediate Work'!J$116*'Seasonality Impact'!K3)</f>
        <v>1394.7726494115698</v>
      </c>
      <c r="K3" s="15">
        <f ca="1">IF('Sales Mix'!$B3="","",'Sales Mix'!$B3*'Intermediate Work'!K$116*'Seasonality Impact'!L3)</f>
        <v>2779.3008789402738</v>
      </c>
      <c r="L3" s="15">
        <f ca="1">IF('Sales Mix'!$B3="","",'Sales Mix'!$B3*'Intermediate Work'!L$116*'Seasonality Impact'!M3)</f>
        <v>2800.1803767933125</v>
      </c>
      <c r="M3" s="15">
        <f ca="1">IF('Sales Mix'!$B3="","",'Sales Mix'!$B3*'Intermediate Work'!M$116*'Seasonality Impact'!N3)</f>
        <v>2821.2167318739716</v>
      </c>
      <c r="N3" s="15">
        <f ca="1">IF('Sales Mix'!$B3="","",'Sales Mix'!$B3*'Intermediate Work'!N$116*'Seasonality Impact'!O3)</f>
        <v>4216.4611225721737</v>
      </c>
      <c r="O3" s="15">
        <f ca="1">IF('Sales Mix'!$B3="","",'Sales Mix'!$B3*'Intermediate Work'!O$116*'Seasonality Impact'!P3)</f>
        <v>4248.1372867554965</v>
      </c>
      <c r="P3" s="15">
        <f ca="1">IF('Sales Mix'!$B3="","",'Sales Mix'!$B3*'Intermediate Work'!P$116*'Seasonality Impact'!Q3)</f>
        <v>4280.051418122247</v>
      </c>
      <c r="Q3" s="15">
        <f ca="1">IF('Sales Mix'!$B3="","",'Sales Mix'!$B3*'Intermediate Work'!Q$116*'Seasonality Impact'!R3)</f>
        <v>5686.2553044008891</v>
      </c>
      <c r="R3" s="15">
        <f ca="1">IF('Sales Mix'!$B3="","",'Sales Mix'!$B3*'Intermediate Work'!R$116*'Seasonality Impact'!S3)</f>
        <v>5728.9732973752007</v>
      </c>
      <c r="S3" s="15">
        <f ca="1">IF('Sales Mix'!$B3="","",'Sales Mix'!$B3*'Intermediate Work'!S$116*'Seasonality Impact'!T3)</f>
        <v>5772.0122092717302</v>
      </c>
      <c r="T3" s="15">
        <f ca="1">IF('Sales Mix'!$B3="","",'Sales Mix'!$B3*'Intermediate Work'!T$116*'Seasonality Impact'!U3)</f>
        <v>7189.4244509938835</v>
      </c>
      <c r="U3" s="15">
        <f ca="1">IF('Sales Mix'!$B3="","",'Sales Mix'!$B3*'Intermediate Work'!U$116*'Seasonality Impact'!V3)</f>
        <v>7243.4350021819764</v>
      </c>
      <c r="V3" s="15">
        <f ca="1">IF('Sales Mix'!$B3="","",'Sales Mix'!$B3*'Intermediate Work'!V$116*'Seasonality Impact'!W3)</f>
        <v>7297.8513076358622</v>
      </c>
      <c r="W3" s="15">
        <f ca="1">IF('Sales Mix'!$B3="","",'Sales Mix'!$B3*'Intermediate Work'!W$116*'Seasonality Impact'!X3)</f>
        <v>8726.7264155844769</v>
      </c>
      <c r="X3" s="15">
        <f ca="1">IF('Sales Mix'!$B3="","",'Sales Mix'!$B3*'Intermediate Work'!X$116*'Seasonality Impact'!Y3)</f>
        <v>8792.2859477815564</v>
      </c>
      <c r="Y3" s="15">
        <f ca="1">IF('Sales Mix'!$B3="","",'Sales Mix'!$B3*'Intermediate Work'!Y$116*'Seasonality Impact'!Z3)</f>
        <v>8858.3379959642589</v>
      </c>
      <c r="Z3" s="15">
        <f ca="1">IF('Sales Mix'!$B3="","",'Sales Mix'!$B3*'Intermediate Work'!Z$116*'Seasonality Impact'!AA3)</f>
        <v>10298.936260158938</v>
      </c>
      <c r="AA3" s="15">
        <f ca="1">IF('Sales Mix'!$B3="","",'Sales Mix'!$B3*'Intermediate Work'!AA$116*'Seasonality Impact'!AB3)</f>
        <v>10376.307018813386</v>
      </c>
      <c r="AB3" s="15">
        <f ca="1">IF('Sales Mix'!$B3="","",'Sales Mix'!$B3*'Intermediate Work'!AB$116*'Seasonality Impact'!AC3)</f>
        <v>10454.259025292216</v>
      </c>
      <c r="AC3" s="15">
        <f ca="1">IF('Sales Mix'!$B3="","",'Sales Mix'!$B3*'Intermediate Work'!AC$116*'Seasonality Impact'!AD3)</f>
        <v>11906.846646219723</v>
      </c>
      <c r="AD3" s="15">
        <f ca="1">IF('Sales Mix'!$B3="","",'Sales Mix'!$B3*'Intermediate Work'!AD$116*'Seasonality Impact'!AE3)</f>
        <v>11996.29683164945</v>
      </c>
      <c r="AE3" s="15">
        <f ca="1">IF('Sales Mix'!$B3="","",'Sales Mix'!$B3*'Intermediate Work'!AE$116*'Seasonality Impact'!AF3)</f>
        <v>12086.419011597209</v>
      </c>
      <c r="AF3" s="15">
        <f ca="1">IF('Sales Mix'!$B3="","",'Sales Mix'!$B3*'Intermediate Work'!AF$116*'Seasonality Impact'!AG3)</f>
        <v>13551.268234421834</v>
      </c>
      <c r="AG3" s="15">
        <f ca="1">IF('Sales Mix'!$B3="","",'Sales Mix'!$B3*'Intermediate Work'!AG$116*'Seasonality Impact'!AH3)</f>
        <v>13653.072137032927</v>
      </c>
      <c r="AH3" s="15">
        <f ca="1">IF('Sales Mix'!$B3="","",'Sales Mix'!$B3*'Intermediate Work'!AH$116*'Seasonality Impact'!AI3)</f>
        <v>13755.640841462377</v>
      </c>
      <c r="AI3" s="15">
        <f ca="1">IF('Sales Mix'!$B3="","",'Sales Mix'!$B3*'Intermediate Work'!AI$116*'Seasonality Impact'!AJ3)</f>
        <v>15233.030093283871</v>
      </c>
      <c r="AJ3" s="15">
        <f ca="1">IF('Sales Mix'!$B3="","",'Sales Mix'!$B3*'Intermediate Work'!AJ$116*'Seasonality Impact'!AK3)</f>
        <v>15347.468231859659</v>
      </c>
      <c r="AK3" s="15">
        <f ca="1">IF('Sales Mix'!$B3="","",'Sales Mix'!$B3*'Intermediate Work'!AK$116*'Seasonality Impact'!AL3)</f>
        <v>16836.816086951494</v>
      </c>
    </row>
    <row r="4" spans="1:37" s="15" customFormat="1" x14ac:dyDescent="0.25">
      <c r="A4" s="15" t="str">
        <f>IF('Sales Mix'!A4="","",'Sales Mix'!A4)</f>
        <v>Platinum 375 ML</v>
      </c>
      <c r="B4" s="15">
        <f ca="1">IF('Sales Mix'!$B4="","",'Sales Mix'!$B4*'Intermediate Work'!B$116*'Seasonality Impact'!C4)</f>
        <v>0</v>
      </c>
      <c r="C4" s="15">
        <f ca="1">IF('Sales Mix'!$B4="","",'Sales Mix'!$B4*'Intermediate Work'!C$116*'Seasonality Impact'!D4)</f>
        <v>0</v>
      </c>
      <c r="D4" s="15">
        <f ca="1">IF('Sales Mix'!$B4="","",'Sales Mix'!$B4*'Intermediate Work'!D$116*'Seasonality Impact'!E4)</f>
        <v>0</v>
      </c>
      <c r="E4" s="15">
        <f ca="1">IF('Sales Mix'!$B4="","",'Sales Mix'!$B4*'Intermediate Work'!E$116*'Seasonality Impact'!F4)</f>
        <v>0</v>
      </c>
      <c r="F4" s="15">
        <f ca="1">IF('Sales Mix'!$B4="","",'Sales Mix'!$B4*'Intermediate Work'!F$116*'Seasonality Impact'!G4)</f>
        <v>0</v>
      </c>
      <c r="G4" s="15">
        <f ca="1">IF('Sales Mix'!$B4="","",'Sales Mix'!$B4*'Intermediate Work'!G$116*'Seasonality Impact'!H4)</f>
        <v>0</v>
      </c>
      <c r="H4" s="15">
        <f ca="1">IF('Sales Mix'!$B4="","",'Sales Mix'!$B4*'Intermediate Work'!H$116*'Seasonality Impact'!I4)</f>
        <v>1374.0500000000002</v>
      </c>
      <c r="I4" s="15">
        <f ca="1">IF('Sales Mix'!$B4="","",'Sales Mix'!$B4*'Intermediate Work'!I$116*'Seasonality Impact'!J4)</f>
        <v>1384.3725506249998</v>
      </c>
      <c r="J4" s="15">
        <f ca="1">IF('Sales Mix'!$B4="","",'Sales Mix'!$B4*'Intermediate Work'!J$116*'Seasonality Impact'!K4)</f>
        <v>1394.7726494115698</v>
      </c>
      <c r="K4" s="15">
        <f ca="1">IF('Sales Mix'!$B4="","",'Sales Mix'!$B4*'Intermediate Work'!K$116*'Seasonality Impact'!L4)</f>
        <v>2779.3008789402738</v>
      </c>
      <c r="L4" s="15">
        <f ca="1">IF('Sales Mix'!$B4="","",'Sales Mix'!$B4*'Intermediate Work'!L$116*'Seasonality Impact'!M4)</f>
        <v>2800.1803767933125</v>
      </c>
      <c r="M4" s="15">
        <f ca="1">IF('Sales Mix'!$B4="","",'Sales Mix'!$B4*'Intermediate Work'!M$116*'Seasonality Impact'!N4)</f>
        <v>2821.2167318739716</v>
      </c>
      <c r="N4" s="15">
        <f ca="1">IF('Sales Mix'!$B4="","",'Sales Mix'!$B4*'Intermediate Work'!N$116*'Seasonality Impact'!O4)</f>
        <v>4216.4611225721737</v>
      </c>
      <c r="O4" s="15">
        <f ca="1">IF('Sales Mix'!$B4="","",'Sales Mix'!$B4*'Intermediate Work'!O$116*'Seasonality Impact'!P4)</f>
        <v>4248.1372867554965</v>
      </c>
      <c r="P4" s="15">
        <f ca="1">IF('Sales Mix'!$B4="","",'Sales Mix'!$B4*'Intermediate Work'!P$116*'Seasonality Impact'!Q4)</f>
        <v>4280.051418122247</v>
      </c>
      <c r="Q4" s="15">
        <f ca="1">IF('Sales Mix'!$B4="","",'Sales Mix'!$B4*'Intermediate Work'!Q$116*'Seasonality Impact'!R4)</f>
        <v>5686.2553044008891</v>
      </c>
      <c r="R4" s="15">
        <f ca="1">IF('Sales Mix'!$B4="","",'Sales Mix'!$B4*'Intermediate Work'!R$116*'Seasonality Impact'!S4)</f>
        <v>5728.9732973752007</v>
      </c>
      <c r="S4" s="15">
        <f ca="1">IF('Sales Mix'!$B4="","",'Sales Mix'!$B4*'Intermediate Work'!S$116*'Seasonality Impact'!T4)</f>
        <v>5772.0122092717302</v>
      </c>
      <c r="T4" s="15">
        <f ca="1">IF('Sales Mix'!$B4="","",'Sales Mix'!$B4*'Intermediate Work'!T$116*'Seasonality Impact'!U4)</f>
        <v>7189.4244509938835</v>
      </c>
      <c r="U4" s="15">
        <f ca="1">IF('Sales Mix'!$B4="","",'Sales Mix'!$B4*'Intermediate Work'!U$116*'Seasonality Impact'!V4)</f>
        <v>7243.4350021819764</v>
      </c>
      <c r="V4" s="15">
        <f ca="1">IF('Sales Mix'!$B4="","",'Sales Mix'!$B4*'Intermediate Work'!V$116*'Seasonality Impact'!W4)</f>
        <v>7297.8513076358622</v>
      </c>
      <c r="W4" s="15">
        <f ca="1">IF('Sales Mix'!$B4="","",'Sales Mix'!$B4*'Intermediate Work'!W$116*'Seasonality Impact'!X4)</f>
        <v>8726.7264155844769</v>
      </c>
      <c r="X4" s="15">
        <f ca="1">IF('Sales Mix'!$B4="","",'Sales Mix'!$B4*'Intermediate Work'!X$116*'Seasonality Impact'!Y4)</f>
        <v>8792.2859477815564</v>
      </c>
      <c r="Y4" s="15">
        <f ca="1">IF('Sales Mix'!$B4="","",'Sales Mix'!$B4*'Intermediate Work'!Y$116*'Seasonality Impact'!Z4)</f>
        <v>8858.3379959642589</v>
      </c>
      <c r="Z4" s="15">
        <f ca="1">IF('Sales Mix'!$B4="","",'Sales Mix'!$B4*'Intermediate Work'!Z$116*'Seasonality Impact'!AA4)</f>
        <v>10298.936260158938</v>
      </c>
      <c r="AA4" s="15">
        <f ca="1">IF('Sales Mix'!$B4="","",'Sales Mix'!$B4*'Intermediate Work'!AA$116*'Seasonality Impact'!AB4)</f>
        <v>10376.307018813386</v>
      </c>
      <c r="AB4" s="15">
        <f ca="1">IF('Sales Mix'!$B4="","",'Sales Mix'!$B4*'Intermediate Work'!AB$116*'Seasonality Impact'!AC4)</f>
        <v>10454.259025292216</v>
      </c>
      <c r="AC4" s="15">
        <f ca="1">IF('Sales Mix'!$B4="","",'Sales Mix'!$B4*'Intermediate Work'!AC$116*'Seasonality Impact'!AD4)</f>
        <v>11906.846646219723</v>
      </c>
      <c r="AD4" s="15">
        <f ca="1">IF('Sales Mix'!$B4="","",'Sales Mix'!$B4*'Intermediate Work'!AD$116*'Seasonality Impact'!AE4)</f>
        <v>11996.29683164945</v>
      </c>
      <c r="AE4" s="15">
        <f ca="1">IF('Sales Mix'!$B4="","",'Sales Mix'!$B4*'Intermediate Work'!AE$116*'Seasonality Impact'!AF4)</f>
        <v>12086.419011597209</v>
      </c>
      <c r="AF4" s="15">
        <f ca="1">IF('Sales Mix'!$B4="","",'Sales Mix'!$B4*'Intermediate Work'!AF$116*'Seasonality Impact'!AG4)</f>
        <v>13551.268234421834</v>
      </c>
      <c r="AG4" s="15">
        <f ca="1">IF('Sales Mix'!$B4="","",'Sales Mix'!$B4*'Intermediate Work'!AG$116*'Seasonality Impact'!AH4)</f>
        <v>13653.072137032927</v>
      </c>
      <c r="AH4" s="15">
        <f ca="1">IF('Sales Mix'!$B4="","",'Sales Mix'!$B4*'Intermediate Work'!AH$116*'Seasonality Impact'!AI4)</f>
        <v>13755.640841462377</v>
      </c>
      <c r="AI4" s="15">
        <f ca="1">IF('Sales Mix'!$B4="","",'Sales Mix'!$B4*'Intermediate Work'!AI$116*'Seasonality Impact'!AJ4)</f>
        <v>15233.030093283871</v>
      </c>
      <c r="AJ4" s="15">
        <f ca="1">IF('Sales Mix'!$B4="","",'Sales Mix'!$B4*'Intermediate Work'!AJ$116*'Seasonality Impact'!AK4)</f>
        <v>15347.468231859659</v>
      </c>
      <c r="AK4" s="15">
        <f ca="1">IF('Sales Mix'!$B4="","",'Sales Mix'!$B4*'Intermediate Work'!AK$116*'Seasonality Impact'!AL4)</f>
        <v>16836.816086951494</v>
      </c>
    </row>
    <row r="5" spans="1:37" s="15" customFormat="1" x14ac:dyDescent="0.25">
      <c r="A5" s="15" t="str">
        <f>IF('Sales Mix'!A5="","",'Sales Mix'!A5)</f>
        <v>Gold 375 ML</v>
      </c>
      <c r="B5" s="15">
        <f ca="1">IF('Sales Mix'!$B5="","",'Sales Mix'!$B5*'Intermediate Work'!B$116*'Seasonality Impact'!C5)</f>
        <v>0</v>
      </c>
      <c r="C5" s="15">
        <f ca="1">IF('Sales Mix'!$B5="","",'Sales Mix'!$B5*'Intermediate Work'!C$116*'Seasonality Impact'!D5)</f>
        <v>0</v>
      </c>
      <c r="D5" s="15">
        <f ca="1">IF('Sales Mix'!$B5="","",'Sales Mix'!$B5*'Intermediate Work'!D$116*'Seasonality Impact'!E5)</f>
        <v>0</v>
      </c>
      <c r="E5" s="15">
        <f ca="1">IF('Sales Mix'!$B5="","",'Sales Mix'!$B5*'Intermediate Work'!E$116*'Seasonality Impact'!F5)</f>
        <v>0</v>
      </c>
      <c r="F5" s="15">
        <f ca="1">IF('Sales Mix'!$B5="","",'Sales Mix'!$B5*'Intermediate Work'!F$116*'Seasonality Impact'!G5)</f>
        <v>0</v>
      </c>
      <c r="G5" s="15">
        <f ca="1">IF('Sales Mix'!$B5="","",'Sales Mix'!$B5*'Intermediate Work'!G$116*'Seasonality Impact'!H5)</f>
        <v>0</v>
      </c>
      <c r="H5" s="15">
        <f ca="1">IF('Sales Mix'!$B5="","",'Sales Mix'!$B5*'Intermediate Work'!H$116*'Seasonality Impact'!I5)</f>
        <v>2061.0749999999998</v>
      </c>
      <c r="I5" s="15">
        <f ca="1">IF('Sales Mix'!$B5="","",'Sales Mix'!$B5*'Intermediate Work'!I$116*'Seasonality Impact'!J5)</f>
        <v>2076.5588259374995</v>
      </c>
      <c r="J5" s="15">
        <f ca="1">IF('Sales Mix'!$B5="","",'Sales Mix'!$B5*'Intermediate Work'!J$116*'Seasonality Impact'!K5)</f>
        <v>2092.1589741173543</v>
      </c>
      <c r="K5" s="15">
        <f ca="1">IF('Sales Mix'!$B5="","",'Sales Mix'!$B5*'Intermediate Work'!K$116*'Seasonality Impact'!L5)</f>
        <v>4168.9513184104107</v>
      </c>
      <c r="L5" s="15">
        <f ca="1">IF('Sales Mix'!$B5="","",'Sales Mix'!$B5*'Intermediate Work'!L$116*'Seasonality Impact'!M5)</f>
        <v>4200.2705651899678</v>
      </c>
      <c r="M5" s="15">
        <f ca="1">IF('Sales Mix'!$B5="","",'Sales Mix'!$B5*'Intermediate Work'!M$116*'Seasonality Impact'!N5)</f>
        <v>4231.8250978109572</v>
      </c>
      <c r="N5" s="15">
        <f ca="1">IF('Sales Mix'!$B5="","",'Sales Mix'!$B5*'Intermediate Work'!N$116*'Seasonality Impact'!O5)</f>
        <v>6324.6916838582611</v>
      </c>
      <c r="O5" s="15">
        <f ca="1">IF('Sales Mix'!$B5="","",'Sales Mix'!$B5*'Intermediate Work'!O$116*'Seasonality Impact'!P5)</f>
        <v>6372.2059301332447</v>
      </c>
      <c r="P5" s="15">
        <f ca="1">IF('Sales Mix'!$B5="","",'Sales Mix'!$B5*'Intermediate Work'!P$116*'Seasonality Impact'!Q5)</f>
        <v>6420.0771271833701</v>
      </c>
      <c r="Q5" s="15">
        <f ca="1">IF('Sales Mix'!$B5="","",'Sales Mix'!$B5*'Intermediate Work'!Q$116*'Seasonality Impact'!R5)</f>
        <v>8529.3829566013319</v>
      </c>
      <c r="R5" s="15">
        <f ca="1">IF('Sales Mix'!$B5="","",'Sales Mix'!$B5*'Intermediate Work'!R$116*'Seasonality Impact'!S5)</f>
        <v>8593.4599460627996</v>
      </c>
      <c r="S5" s="15">
        <f ca="1">IF('Sales Mix'!$B5="","",'Sales Mix'!$B5*'Intermediate Work'!S$116*'Seasonality Impact'!T5)</f>
        <v>8658.0183139075943</v>
      </c>
      <c r="T5" s="15">
        <f ca="1">IF('Sales Mix'!$B5="","",'Sales Mix'!$B5*'Intermediate Work'!T$116*'Seasonality Impact'!U5)</f>
        <v>10784.136676490823</v>
      </c>
      <c r="U5" s="15">
        <f ca="1">IF('Sales Mix'!$B5="","",'Sales Mix'!$B5*'Intermediate Work'!U$116*'Seasonality Impact'!V5)</f>
        <v>10865.152503272964</v>
      </c>
      <c r="V5" s="15">
        <f ca="1">IF('Sales Mix'!$B5="","",'Sales Mix'!$B5*'Intermediate Work'!V$116*'Seasonality Impact'!W5)</f>
        <v>10946.776961453792</v>
      </c>
      <c r="W5" s="15">
        <f ca="1">IF('Sales Mix'!$B5="","",'Sales Mix'!$B5*'Intermediate Work'!W$116*'Seasonality Impact'!X5)</f>
        <v>13090.089623376714</v>
      </c>
      <c r="X5" s="15">
        <f ca="1">IF('Sales Mix'!$B5="","",'Sales Mix'!$B5*'Intermediate Work'!X$116*'Seasonality Impact'!Y5)</f>
        <v>13188.428921672335</v>
      </c>
      <c r="Y5" s="15">
        <f ca="1">IF('Sales Mix'!$B5="","",'Sales Mix'!$B5*'Intermediate Work'!Y$116*'Seasonality Impact'!Z5)</f>
        <v>13287.506993946387</v>
      </c>
      <c r="Z5" s="15">
        <f ca="1">IF('Sales Mix'!$B5="","",'Sales Mix'!$B5*'Intermediate Work'!Z$116*'Seasonality Impact'!AA5)</f>
        <v>15448.404390238407</v>
      </c>
      <c r="AA5" s="15">
        <f ca="1">IF('Sales Mix'!$B5="","",'Sales Mix'!$B5*'Intermediate Work'!AA$116*'Seasonality Impact'!AB5)</f>
        <v>15564.460528220076</v>
      </c>
      <c r="AB5" s="15">
        <f ca="1">IF('Sales Mix'!$B5="","",'Sales Mix'!$B5*'Intermediate Work'!AB$116*'Seasonality Impact'!AC5)</f>
        <v>15681.388537938321</v>
      </c>
      <c r="AC5" s="15">
        <f ca="1">IF('Sales Mix'!$B5="","",'Sales Mix'!$B5*'Intermediate Work'!AC$116*'Seasonality Impact'!AD5)</f>
        <v>17860.269969329584</v>
      </c>
      <c r="AD5" s="15">
        <f ca="1">IF('Sales Mix'!$B5="","",'Sales Mix'!$B5*'Intermediate Work'!AD$116*'Seasonality Impact'!AE5)</f>
        <v>17994.445247474174</v>
      </c>
      <c r="AE5" s="15">
        <f ca="1">IF('Sales Mix'!$B5="","",'Sales Mix'!$B5*'Intermediate Work'!AE$116*'Seasonality Impact'!AF5)</f>
        <v>18129.628517395809</v>
      </c>
      <c r="AF5" s="15">
        <f ca="1">IF('Sales Mix'!$B5="","",'Sales Mix'!$B5*'Intermediate Work'!AF$116*'Seasonality Impact'!AG5)</f>
        <v>20326.902351632751</v>
      </c>
      <c r="AG5" s="15">
        <f ca="1">IF('Sales Mix'!$B5="","",'Sales Mix'!$B5*'Intermediate Work'!AG$116*'Seasonality Impact'!AH5)</f>
        <v>20479.60820554939</v>
      </c>
      <c r="AH5" s="15">
        <f ca="1">IF('Sales Mix'!$B5="","",'Sales Mix'!$B5*'Intermediate Work'!AH$116*'Seasonality Impact'!AI5)</f>
        <v>20633.461262193563</v>
      </c>
      <c r="AI5" s="15">
        <f ca="1">IF('Sales Mix'!$B5="","",'Sales Mix'!$B5*'Intermediate Work'!AI$116*'Seasonality Impact'!AJ5)</f>
        <v>22849.545139925805</v>
      </c>
      <c r="AJ5" s="15">
        <f ca="1">IF('Sales Mix'!$B5="","",'Sales Mix'!$B5*'Intermediate Work'!AJ$116*'Seasonality Impact'!AK5)</f>
        <v>23021.202347789487</v>
      </c>
      <c r="AK5" s="15">
        <f ca="1">IF('Sales Mix'!$B5="","",'Sales Mix'!$B5*'Intermediate Work'!AK$116*'Seasonality Impact'!AL5)</f>
        <v>25255.224130427243</v>
      </c>
    </row>
    <row r="6" spans="1:37" x14ac:dyDescent="0.25">
      <c r="A6" s="15" t="str">
        <f>IF('Sales Mix'!A6="","",'Sales Mix'!A6)</f>
        <v>Diamond 750 ML</v>
      </c>
      <c r="B6" s="15">
        <f ca="1">IF('Sales Mix'!$B6="","",'Sales Mix'!$B6*'Intermediate Work'!B$116*'Seasonality Impact'!C6)</f>
        <v>0</v>
      </c>
      <c r="C6" s="15">
        <f ca="1">IF('Sales Mix'!$B6="","",'Sales Mix'!$B6*'Intermediate Work'!C$116*'Seasonality Impact'!D6)</f>
        <v>0</v>
      </c>
      <c r="D6" s="15">
        <f ca="1">IF('Sales Mix'!$B6="","",'Sales Mix'!$B6*'Intermediate Work'!D$116*'Seasonality Impact'!E6)</f>
        <v>0</v>
      </c>
      <c r="E6" s="15">
        <f ca="1">IF('Sales Mix'!$B6="","",'Sales Mix'!$B6*'Intermediate Work'!E$116*'Seasonality Impact'!F6)</f>
        <v>0</v>
      </c>
      <c r="F6" s="15">
        <f ca="1">IF('Sales Mix'!$B6="","",'Sales Mix'!$B6*'Intermediate Work'!F$116*'Seasonality Impact'!G6)</f>
        <v>0</v>
      </c>
      <c r="G6" s="15">
        <f ca="1">IF('Sales Mix'!$B6="","",'Sales Mix'!$B6*'Intermediate Work'!G$116*'Seasonality Impact'!H6)</f>
        <v>0</v>
      </c>
      <c r="H6" s="15">
        <f ca="1">IF('Sales Mix'!$B6="","",'Sales Mix'!$B6*'Intermediate Work'!H$116*'Seasonality Impact'!I6)</f>
        <v>1374.0500000000002</v>
      </c>
      <c r="I6" s="15">
        <f ca="1">IF('Sales Mix'!$B6="","",'Sales Mix'!$B6*'Intermediate Work'!I$116*'Seasonality Impact'!J6)</f>
        <v>1384.3725506249998</v>
      </c>
      <c r="J6" s="15">
        <f ca="1">IF('Sales Mix'!$B6="","",'Sales Mix'!$B6*'Intermediate Work'!J$116*'Seasonality Impact'!K6)</f>
        <v>1394.7726494115698</v>
      </c>
      <c r="K6" s="15">
        <f ca="1">IF('Sales Mix'!$B6="","",'Sales Mix'!$B6*'Intermediate Work'!K$116*'Seasonality Impact'!L6)</f>
        <v>2779.3008789402738</v>
      </c>
      <c r="L6" s="15">
        <f ca="1">IF('Sales Mix'!$B6="","",'Sales Mix'!$B6*'Intermediate Work'!L$116*'Seasonality Impact'!M6)</f>
        <v>2800.1803767933125</v>
      </c>
      <c r="M6" s="15">
        <f ca="1">IF('Sales Mix'!$B6="","",'Sales Mix'!$B6*'Intermediate Work'!M$116*'Seasonality Impact'!N6)</f>
        <v>2821.2167318739716</v>
      </c>
      <c r="N6" s="15">
        <f ca="1">IF('Sales Mix'!$B6="","",'Sales Mix'!$B6*'Intermediate Work'!N$116*'Seasonality Impact'!O6)</f>
        <v>4216.4611225721737</v>
      </c>
      <c r="O6" s="15">
        <f ca="1">IF('Sales Mix'!$B6="","",'Sales Mix'!$B6*'Intermediate Work'!O$116*'Seasonality Impact'!P6)</f>
        <v>4248.1372867554965</v>
      </c>
      <c r="P6" s="15">
        <f ca="1">IF('Sales Mix'!$B6="","",'Sales Mix'!$B6*'Intermediate Work'!P$116*'Seasonality Impact'!Q6)</f>
        <v>4280.051418122247</v>
      </c>
      <c r="Q6" s="15">
        <f ca="1">IF('Sales Mix'!$B6="","",'Sales Mix'!$B6*'Intermediate Work'!Q$116*'Seasonality Impact'!R6)</f>
        <v>5686.2553044008891</v>
      </c>
      <c r="R6" s="15">
        <f ca="1">IF('Sales Mix'!$B6="","",'Sales Mix'!$B6*'Intermediate Work'!R$116*'Seasonality Impact'!S6)</f>
        <v>5728.9732973752007</v>
      </c>
      <c r="S6" s="15">
        <f ca="1">IF('Sales Mix'!$B6="","",'Sales Mix'!$B6*'Intermediate Work'!S$116*'Seasonality Impact'!T6)</f>
        <v>5772.0122092717302</v>
      </c>
      <c r="T6" s="15">
        <f ca="1">IF('Sales Mix'!$B6="","",'Sales Mix'!$B6*'Intermediate Work'!T$116*'Seasonality Impact'!U6)</f>
        <v>7189.4244509938835</v>
      </c>
      <c r="U6" s="15">
        <f ca="1">IF('Sales Mix'!$B6="","",'Sales Mix'!$B6*'Intermediate Work'!U$116*'Seasonality Impact'!V6)</f>
        <v>7243.4350021819764</v>
      </c>
      <c r="V6" s="15">
        <f ca="1">IF('Sales Mix'!$B6="","",'Sales Mix'!$B6*'Intermediate Work'!V$116*'Seasonality Impact'!W6)</f>
        <v>7297.8513076358622</v>
      </c>
      <c r="W6" s="15">
        <f ca="1">IF('Sales Mix'!$B6="","",'Sales Mix'!$B6*'Intermediate Work'!W$116*'Seasonality Impact'!X6)</f>
        <v>8726.7264155844769</v>
      </c>
      <c r="X6" s="15">
        <f ca="1">IF('Sales Mix'!$B6="","",'Sales Mix'!$B6*'Intermediate Work'!X$116*'Seasonality Impact'!Y6)</f>
        <v>8792.2859477815564</v>
      </c>
      <c r="Y6" s="15">
        <f ca="1">IF('Sales Mix'!$B6="","",'Sales Mix'!$B6*'Intermediate Work'!Y$116*'Seasonality Impact'!Z6)</f>
        <v>8858.3379959642589</v>
      </c>
      <c r="Z6" s="15">
        <f ca="1">IF('Sales Mix'!$B6="","",'Sales Mix'!$B6*'Intermediate Work'!Z$116*'Seasonality Impact'!AA6)</f>
        <v>10298.936260158938</v>
      </c>
      <c r="AA6" s="15">
        <f ca="1">IF('Sales Mix'!$B6="","",'Sales Mix'!$B6*'Intermediate Work'!AA$116*'Seasonality Impact'!AB6)</f>
        <v>10376.307018813386</v>
      </c>
      <c r="AB6" s="15">
        <f ca="1">IF('Sales Mix'!$B6="","",'Sales Mix'!$B6*'Intermediate Work'!AB$116*'Seasonality Impact'!AC6)</f>
        <v>10454.259025292216</v>
      </c>
      <c r="AC6" s="15">
        <f ca="1">IF('Sales Mix'!$B6="","",'Sales Mix'!$B6*'Intermediate Work'!AC$116*'Seasonality Impact'!AD6)</f>
        <v>11906.846646219723</v>
      </c>
      <c r="AD6" s="15">
        <f ca="1">IF('Sales Mix'!$B6="","",'Sales Mix'!$B6*'Intermediate Work'!AD$116*'Seasonality Impact'!AE6)</f>
        <v>11996.29683164945</v>
      </c>
      <c r="AE6" s="15">
        <f ca="1">IF('Sales Mix'!$B6="","",'Sales Mix'!$B6*'Intermediate Work'!AE$116*'Seasonality Impact'!AF6)</f>
        <v>12086.419011597209</v>
      </c>
      <c r="AF6" s="15">
        <f ca="1">IF('Sales Mix'!$B6="","",'Sales Mix'!$B6*'Intermediate Work'!AF$116*'Seasonality Impact'!AG6)</f>
        <v>13551.268234421834</v>
      </c>
      <c r="AG6" s="15">
        <f ca="1">IF('Sales Mix'!$B6="","",'Sales Mix'!$B6*'Intermediate Work'!AG$116*'Seasonality Impact'!AH6)</f>
        <v>13653.072137032927</v>
      </c>
      <c r="AH6" s="15">
        <f ca="1">IF('Sales Mix'!$B6="","",'Sales Mix'!$B6*'Intermediate Work'!AH$116*'Seasonality Impact'!AI6)</f>
        <v>13755.640841462377</v>
      </c>
      <c r="AI6" s="15">
        <f ca="1">IF('Sales Mix'!$B6="","",'Sales Mix'!$B6*'Intermediate Work'!AI$116*'Seasonality Impact'!AJ6)</f>
        <v>15233.030093283871</v>
      </c>
      <c r="AJ6" s="15">
        <f ca="1">IF('Sales Mix'!$B6="","",'Sales Mix'!$B6*'Intermediate Work'!AJ$116*'Seasonality Impact'!AK6)</f>
        <v>15347.468231859659</v>
      </c>
      <c r="AK6" s="15">
        <f ca="1">IF('Sales Mix'!$B6="","",'Sales Mix'!$B6*'Intermediate Work'!AK$116*'Seasonality Impact'!AL6)</f>
        <v>16836.816086951494</v>
      </c>
    </row>
    <row r="7" spans="1:37" x14ac:dyDescent="0.25">
      <c r="A7" s="15" t="str">
        <f>IF('Sales Mix'!A7="","",'Sales Mix'!A7)</f>
        <v>Platinum 750 ML</v>
      </c>
      <c r="B7" s="15">
        <f ca="1">IF('Sales Mix'!$B7="","",'Sales Mix'!$B7*'Intermediate Work'!B$116*'Seasonality Impact'!C7)</f>
        <v>0</v>
      </c>
      <c r="C7" s="15">
        <f ca="1">IF('Sales Mix'!$B7="","",'Sales Mix'!$B7*'Intermediate Work'!C$116*'Seasonality Impact'!D7)</f>
        <v>0</v>
      </c>
      <c r="D7" s="15">
        <f ca="1">IF('Sales Mix'!$B7="","",'Sales Mix'!$B7*'Intermediate Work'!D$116*'Seasonality Impact'!E7)</f>
        <v>0</v>
      </c>
      <c r="E7" s="15">
        <f ca="1">IF('Sales Mix'!$B7="","",'Sales Mix'!$B7*'Intermediate Work'!E$116*'Seasonality Impact'!F7)</f>
        <v>0</v>
      </c>
      <c r="F7" s="15">
        <f ca="1">IF('Sales Mix'!$B7="","",'Sales Mix'!$B7*'Intermediate Work'!F$116*'Seasonality Impact'!G7)</f>
        <v>0</v>
      </c>
      <c r="G7" s="15">
        <f ca="1">IF('Sales Mix'!$B7="","",'Sales Mix'!$B7*'Intermediate Work'!G$116*'Seasonality Impact'!H7)</f>
        <v>0</v>
      </c>
      <c r="H7" s="15">
        <f ca="1">IF('Sales Mix'!$B7="","",'Sales Mix'!$B7*'Intermediate Work'!H$116*'Seasonality Impact'!I7)</f>
        <v>1374.0500000000002</v>
      </c>
      <c r="I7" s="15">
        <f ca="1">IF('Sales Mix'!$B7="","",'Sales Mix'!$B7*'Intermediate Work'!I$116*'Seasonality Impact'!J7)</f>
        <v>1384.3725506249998</v>
      </c>
      <c r="J7" s="15">
        <f ca="1">IF('Sales Mix'!$B7="","",'Sales Mix'!$B7*'Intermediate Work'!J$116*'Seasonality Impact'!K7)</f>
        <v>1394.7726494115698</v>
      </c>
      <c r="K7" s="15">
        <f ca="1">IF('Sales Mix'!$B7="","",'Sales Mix'!$B7*'Intermediate Work'!K$116*'Seasonality Impact'!L7)</f>
        <v>2779.3008789402738</v>
      </c>
      <c r="L7" s="15">
        <f ca="1">IF('Sales Mix'!$B7="","",'Sales Mix'!$B7*'Intermediate Work'!L$116*'Seasonality Impact'!M7)</f>
        <v>2800.1803767933125</v>
      </c>
      <c r="M7" s="15">
        <f ca="1">IF('Sales Mix'!$B7="","",'Sales Mix'!$B7*'Intermediate Work'!M$116*'Seasonality Impact'!N7)</f>
        <v>2821.2167318739716</v>
      </c>
      <c r="N7" s="15">
        <f ca="1">IF('Sales Mix'!$B7="","",'Sales Mix'!$B7*'Intermediate Work'!N$116*'Seasonality Impact'!O7)</f>
        <v>4216.4611225721737</v>
      </c>
      <c r="O7" s="15">
        <f ca="1">IF('Sales Mix'!$B7="","",'Sales Mix'!$B7*'Intermediate Work'!O$116*'Seasonality Impact'!P7)</f>
        <v>4248.1372867554965</v>
      </c>
      <c r="P7" s="15">
        <f ca="1">IF('Sales Mix'!$B7="","",'Sales Mix'!$B7*'Intermediate Work'!P$116*'Seasonality Impact'!Q7)</f>
        <v>4280.051418122247</v>
      </c>
      <c r="Q7" s="15">
        <f ca="1">IF('Sales Mix'!$B7="","",'Sales Mix'!$B7*'Intermediate Work'!Q$116*'Seasonality Impact'!R7)</f>
        <v>5686.2553044008891</v>
      </c>
      <c r="R7" s="15">
        <f ca="1">IF('Sales Mix'!$B7="","",'Sales Mix'!$B7*'Intermediate Work'!R$116*'Seasonality Impact'!S7)</f>
        <v>5728.9732973752007</v>
      </c>
      <c r="S7" s="15">
        <f ca="1">IF('Sales Mix'!$B7="","",'Sales Mix'!$B7*'Intermediate Work'!S$116*'Seasonality Impact'!T7)</f>
        <v>5772.0122092717302</v>
      </c>
      <c r="T7" s="15">
        <f ca="1">IF('Sales Mix'!$B7="","",'Sales Mix'!$B7*'Intermediate Work'!T$116*'Seasonality Impact'!U7)</f>
        <v>7189.4244509938835</v>
      </c>
      <c r="U7" s="15">
        <f ca="1">IF('Sales Mix'!$B7="","",'Sales Mix'!$B7*'Intermediate Work'!U$116*'Seasonality Impact'!V7)</f>
        <v>7243.4350021819764</v>
      </c>
      <c r="V7" s="15">
        <f ca="1">IF('Sales Mix'!$B7="","",'Sales Mix'!$B7*'Intermediate Work'!V$116*'Seasonality Impact'!W7)</f>
        <v>7297.8513076358622</v>
      </c>
      <c r="W7" s="15">
        <f ca="1">IF('Sales Mix'!$B7="","",'Sales Mix'!$B7*'Intermediate Work'!W$116*'Seasonality Impact'!X7)</f>
        <v>8726.7264155844769</v>
      </c>
      <c r="X7" s="15">
        <f ca="1">IF('Sales Mix'!$B7="","",'Sales Mix'!$B7*'Intermediate Work'!X$116*'Seasonality Impact'!Y7)</f>
        <v>8792.2859477815564</v>
      </c>
      <c r="Y7" s="15">
        <f ca="1">IF('Sales Mix'!$B7="","",'Sales Mix'!$B7*'Intermediate Work'!Y$116*'Seasonality Impact'!Z7)</f>
        <v>8858.3379959642589</v>
      </c>
      <c r="Z7" s="15">
        <f ca="1">IF('Sales Mix'!$B7="","",'Sales Mix'!$B7*'Intermediate Work'!Z$116*'Seasonality Impact'!AA7)</f>
        <v>10298.936260158938</v>
      </c>
      <c r="AA7" s="15">
        <f ca="1">IF('Sales Mix'!$B7="","",'Sales Mix'!$B7*'Intermediate Work'!AA$116*'Seasonality Impact'!AB7)</f>
        <v>10376.307018813386</v>
      </c>
      <c r="AB7" s="15">
        <f ca="1">IF('Sales Mix'!$B7="","",'Sales Mix'!$B7*'Intermediate Work'!AB$116*'Seasonality Impact'!AC7)</f>
        <v>10454.259025292216</v>
      </c>
      <c r="AC7" s="15">
        <f ca="1">IF('Sales Mix'!$B7="","",'Sales Mix'!$B7*'Intermediate Work'!AC$116*'Seasonality Impact'!AD7)</f>
        <v>11906.846646219723</v>
      </c>
      <c r="AD7" s="15">
        <f ca="1">IF('Sales Mix'!$B7="","",'Sales Mix'!$B7*'Intermediate Work'!AD$116*'Seasonality Impact'!AE7)</f>
        <v>11996.29683164945</v>
      </c>
      <c r="AE7" s="15">
        <f ca="1">IF('Sales Mix'!$B7="","",'Sales Mix'!$B7*'Intermediate Work'!AE$116*'Seasonality Impact'!AF7)</f>
        <v>12086.419011597209</v>
      </c>
      <c r="AF7" s="15">
        <f ca="1">IF('Sales Mix'!$B7="","",'Sales Mix'!$B7*'Intermediate Work'!AF$116*'Seasonality Impact'!AG7)</f>
        <v>13551.268234421834</v>
      </c>
      <c r="AG7" s="15">
        <f ca="1">IF('Sales Mix'!$B7="","",'Sales Mix'!$B7*'Intermediate Work'!AG$116*'Seasonality Impact'!AH7)</f>
        <v>13653.072137032927</v>
      </c>
      <c r="AH7" s="15">
        <f ca="1">IF('Sales Mix'!$B7="","",'Sales Mix'!$B7*'Intermediate Work'!AH$116*'Seasonality Impact'!AI7)</f>
        <v>13755.640841462377</v>
      </c>
      <c r="AI7" s="15">
        <f ca="1">IF('Sales Mix'!$B7="","",'Sales Mix'!$B7*'Intermediate Work'!AI$116*'Seasonality Impact'!AJ7)</f>
        <v>15233.030093283871</v>
      </c>
      <c r="AJ7" s="15">
        <f ca="1">IF('Sales Mix'!$B7="","",'Sales Mix'!$B7*'Intermediate Work'!AJ$116*'Seasonality Impact'!AK7)</f>
        <v>15347.468231859659</v>
      </c>
      <c r="AK7" s="15">
        <f ca="1">IF('Sales Mix'!$B7="","",'Sales Mix'!$B7*'Intermediate Work'!AK$116*'Seasonality Impact'!AL7)</f>
        <v>16836.816086951494</v>
      </c>
    </row>
    <row r="8" spans="1:37" x14ac:dyDescent="0.25">
      <c r="A8" s="15" t="str">
        <f>IF('Sales Mix'!A8="","",'Sales Mix'!A8)</f>
        <v>Gold 750 ML</v>
      </c>
      <c r="B8" s="15">
        <f ca="1">IF('Sales Mix'!$B8="","",'Sales Mix'!$B8*'Intermediate Work'!B$116*'Seasonality Impact'!C8)</f>
        <v>0</v>
      </c>
      <c r="C8" s="15">
        <f ca="1">IF('Sales Mix'!$B8="","",'Sales Mix'!$B8*'Intermediate Work'!C$116*'Seasonality Impact'!D8)</f>
        <v>0</v>
      </c>
      <c r="D8" s="15">
        <f ca="1">IF('Sales Mix'!$B8="","",'Sales Mix'!$B8*'Intermediate Work'!D$116*'Seasonality Impact'!E8)</f>
        <v>0</v>
      </c>
      <c r="E8" s="15">
        <f ca="1">IF('Sales Mix'!$B8="","",'Sales Mix'!$B8*'Intermediate Work'!E$116*'Seasonality Impact'!F8)</f>
        <v>0</v>
      </c>
      <c r="F8" s="15">
        <f ca="1">IF('Sales Mix'!$B8="","",'Sales Mix'!$B8*'Intermediate Work'!F$116*'Seasonality Impact'!G8)</f>
        <v>0</v>
      </c>
      <c r="G8" s="15">
        <f ca="1">IF('Sales Mix'!$B8="","",'Sales Mix'!$B8*'Intermediate Work'!G$116*'Seasonality Impact'!H8)</f>
        <v>0</v>
      </c>
      <c r="H8" s="15">
        <f ca="1">IF('Sales Mix'!$B8="","",'Sales Mix'!$B8*'Intermediate Work'!H$116*'Seasonality Impact'!I8)</f>
        <v>2748.1000000000004</v>
      </c>
      <c r="I8" s="15">
        <f ca="1">IF('Sales Mix'!$B8="","",'Sales Mix'!$B8*'Intermediate Work'!I$116*'Seasonality Impact'!J8)</f>
        <v>2768.7451012499996</v>
      </c>
      <c r="J8" s="15">
        <f ca="1">IF('Sales Mix'!$B8="","",'Sales Mix'!$B8*'Intermediate Work'!J$116*'Seasonality Impact'!K8)</f>
        <v>2789.5452988231395</v>
      </c>
      <c r="K8" s="15">
        <f ca="1">IF('Sales Mix'!$B8="","",'Sales Mix'!$B8*'Intermediate Work'!K$116*'Seasonality Impact'!L8)</f>
        <v>5558.6017578805477</v>
      </c>
      <c r="L8" s="15">
        <f ca="1">IF('Sales Mix'!$B8="","",'Sales Mix'!$B8*'Intermediate Work'!L$116*'Seasonality Impact'!M8)</f>
        <v>5600.3607535866249</v>
      </c>
      <c r="M8" s="15">
        <f ca="1">IF('Sales Mix'!$B8="","",'Sales Mix'!$B8*'Intermediate Work'!M$116*'Seasonality Impact'!N8)</f>
        <v>5642.4334637479433</v>
      </c>
      <c r="N8" s="15">
        <f ca="1">IF('Sales Mix'!$B8="","",'Sales Mix'!$B8*'Intermediate Work'!N$116*'Seasonality Impact'!O8)</f>
        <v>8432.9222451443475</v>
      </c>
      <c r="O8" s="15">
        <f ca="1">IF('Sales Mix'!$B8="","",'Sales Mix'!$B8*'Intermediate Work'!O$116*'Seasonality Impact'!P8)</f>
        <v>8496.2745735109929</v>
      </c>
      <c r="P8" s="15">
        <f ca="1">IF('Sales Mix'!$B8="","",'Sales Mix'!$B8*'Intermediate Work'!P$116*'Seasonality Impact'!Q8)</f>
        <v>8560.102836244494</v>
      </c>
      <c r="Q8" s="15">
        <f ca="1">IF('Sales Mix'!$B8="","",'Sales Mix'!$B8*'Intermediate Work'!Q$116*'Seasonality Impact'!R8)</f>
        <v>11372.510608801778</v>
      </c>
      <c r="R8" s="15">
        <f ca="1">IF('Sales Mix'!$B8="","",'Sales Mix'!$B8*'Intermediate Work'!R$116*'Seasonality Impact'!S8)</f>
        <v>11457.946594750401</v>
      </c>
      <c r="S8" s="15">
        <f ca="1">IF('Sales Mix'!$B8="","",'Sales Mix'!$B8*'Intermediate Work'!S$116*'Seasonality Impact'!T8)</f>
        <v>11544.02441854346</v>
      </c>
      <c r="T8" s="15">
        <f ca="1">IF('Sales Mix'!$B8="","",'Sales Mix'!$B8*'Intermediate Work'!T$116*'Seasonality Impact'!U8)</f>
        <v>14378.848901987767</v>
      </c>
      <c r="U8" s="15">
        <f ca="1">IF('Sales Mix'!$B8="","",'Sales Mix'!$B8*'Intermediate Work'!U$116*'Seasonality Impact'!V8)</f>
        <v>14486.870004363953</v>
      </c>
      <c r="V8" s="15">
        <f ca="1">IF('Sales Mix'!$B8="","",'Sales Mix'!$B8*'Intermediate Work'!V$116*'Seasonality Impact'!W8)</f>
        <v>14595.702615271724</v>
      </c>
      <c r="W8" s="15">
        <f ca="1">IF('Sales Mix'!$B8="","",'Sales Mix'!$B8*'Intermediate Work'!W$116*'Seasonality Impact'!X8)</f>
        <v>17453.452831168954</v>
      </c>
      <c r="X8" s="15">
        <f ca="1">IF('Sales Mix'!$B8="","",'Sales Mix'!$B8*'Intermediate Work'!X$116*'Seasonality Impact'!Y8)</f>
        <v>17584.571895563113</v>
      </c>
      <c r="Y8" s="15">
        <f ca="1">IF('Sales Mix'!$B8="","",'Sales Mix'!$B8*'Intermediate Work'!Y$116*'Seasonality Impact'!Z8)</f>
        <v>17716.675991928518</v>
      </c>
      <c r="Z8" s="15">
        <f ca="1">IF('Sales Mix'!$B8="","",'Sales Mix'!$B8*'Intermediate Work'!Z$116*'Seasonality Impact'!AA8)</f>
        <v>20597.872520317876</v>
      </c>
      <c r="AA8" s="15">
        <f ca="1">IF('Sales Mix'!$B8="","",'Sales Mix'!$B8*'Intermediate Work'!AA$116*'Seasonality Impact'!AB8)</f>
        <v>20752.614037626772</v>
      </c>
      <c r="AB8" s="15">
        <f ca="1">IF('Sales Mix'!$B8="","",'Sales Mix'!$B8*'Intermediate Work'!AB$116*'Seasonality Impact'!AC8)</f>
        <v>20908.518050584433</v>
      </c>
      <c r="AC8" s="15">
        <f ca="1">IF('Sales Mix'!$B8="","",'Sales Mix'!$B8*'Intermediate Work'!AC$116*'Seasonality Impact'!AD8)</f>
        <v>23813.693292439446</v>
      </c>
      <c r="AD8" s="15">
        <f ca="1">IF('Sales Mix'!$B8="","",'Sales Mix'!$B8*'Intermediate Work'!AD$116*'Seasonality Impact'!AE8)</f>
        <v>23992.5936632989</v>
      </c>
      <c r="AE8" s="15">
        <f ca="1">IF('Sales Mix'!$B8="","",'Sales Mix'!$B8*'Intermediate Work'!AE$116*'Seasonality Impact'!AF8)</f>
        <v>24172.838023194417</v>
      </c>
      <c r="AF8" s="15">
        <f ca="1">IF('Sales Mix'!$B8="","",'Sales Mix'!$B8*'Intermediate Work'!AF$116*'Seasonality Impact'!AG8)</f>
        <v>27102.536468843668</v>
      </c>
      <c r="AG8" s="15">
        <f ca="1">IF('Sales Mix'!$B8="","",'Sales Mix'!$B8*'Intermediate Work'!AG$116*'Seasonality Impact'!AH8)</f>
        <v>27306.144274065853</v>
      </c>
      <c r="AH8" s="15">
        <f ca="1">IF('Sales Mix'!$B8="","",'Sales Mix'!$B8*'Intermediate Work'!AH$116*'Seasonality Impact'!AI8)</f>
        <v>27511.281682924753</v>
      </c>
      <c r="AI8" s="15">
        <f ca="1">IF('Sales Mix'!$B8="","",'Sales Mix'!$B8*'Intermediate Work'!AI$116*'Seasonality Impact'!AJ8)</f>
        <v>30466.060186567742</v>
      </c>
      <c r="AJ8" s="15">
        <f ca="1">IF('Sales Mix'!$B8="","",'Sales Mix'!$B8*'Intermediate Work'!AJ$116*'Seasonality Impact'!AK8)</f>
        <v>30694.936463719318</v>
      </c>
      <c r="AK8" s="15">
        <f ca="1">IF('Sales Mix'!$B8="","",'Sales Mix'!$B8*'Intermediate Work'!AK$116*'Seasonality Impact'!AL8)</f>
        <v>33673.632173902988</v>
      </c>
    </row>
    <row r="9" spans="1:37" x14ac:dyDescent="0.25">
      <c r="A9" s="15" t="str">
        <f>IF('Sales Mix'!A9="","",'Sales Mix'!A9)</f>
        <v>Diamond 1.75 L</v>
      </c>
      <c r="B9" s="15">
        <f ca="1">IF('Sales Mix'!$B9="","",'Sales Mix'!$B9*'Intermediate Work'!B$116*'Seasonality Impact'!C9)</f>
        <v>0</v>
      </c>
      <c r="C9" s="15">
        <f ca="1">IF('Sales Mix'!$B9="","",'Sales Mix'!$B9*'Intermediate Work'!C$116*'Seasonality Impact'!D9)</f>
        <v>0</v>
      </c>
      <c r="D9" s="15">
        <f ca="1">IF('Sales Mix'!$B9="","",'Sales Mix'!$B9*'Intermediate Work'!D$116*'Seasonality Impact'!E9)</f>
        <v>0</v>
      </c>
      <c r="E9" s="15">
        <f ca="1">IF('Sales Mix'!$B9="","",'Sales Mix'!$B9*'Intermediate Work'!E$116*'Seasonality Impact'!F9)</f>
        <v>0</v>
      </c>
      <c r="F9" s="15">
        <f ca="1">IF('Sales Mix'!$B9="","",'Sales Mix'!$B9*'Intermediate Work'!F$116*'Seasonality Impact'!G9)</f>
        <v>0</v>
      </c>
      <c r="G9" s="15">
        <f ca="1">IF('Sales Mix'!$B9="","",'Sales Mix'!$B9*'Intermediate Work'!G$116*'Seasonality Impact'!H9)</f>
        <v>0</v>
      </c>
      <c r="H9" s="15">
        <f ca="1">IF('Sales Mix'!$B9="","",'Sales Mix'!$B9*'Intermediate Work'!H$116*'Seasonality Impact'!I9)</f>
        <v>687.02500000000009</v>
      </c>
      <c r="I9" s="15">
        <f ca="1">IF('Sales Mix'!$B9="","",'Sales Mix'!$B9*'Intermediate Work'!I$116*'Seasonality Impact'!J9)</f>
        <v>692.1862753124999</v>
      </c>
      <c r="J9" s="15">
        <f ca="1">IF('Sales Mix'!$B9="","",'Sales Mix'!$B9*'Intermediate Work'!J$116*'Seasonality Impact'!K9)</f>
        <v>697.38632470578489</v>
      </c>
      <c r="K9" s="15">
        <f ca="1">IF('Sales Mix'!$B9="","",'Sales Mix'!$B9*'Intermediate Work'!K$116*'Seasonality Impact'!L9)</f>
        <v>1389.6504394701369</v>
      </c>
      <c r="L9" s="15">
        <f ca="1">IF('Sales Mix'!$B9="","",'Sales Mix'!$B9*'Intermediate Work'!L$116*'Seasonality Impact'!M9)</f>
        <v>1400.0901883966562</v>
      </c>
      <c r="M9" s="15">
        <f ca="1">IF('Sales Mix'!$B9="","",'Sales Mix'!$B9*'Intermediate Work'!M$116*'Seasonality Impact'!N9)</f>
        <v>1410.6083659369858</v>
      </c>
      <c r="N9" s="15">
        <f ca="1">IF('Sales Mix'!$B9="","",'Sales Mix'!$B9*'Intermediate Work'!N$116*'Seasonality Impact'!O9)</f>
        <v>2108.2305612860869</v>
      </c>
      <c r="O9" s="15">
        <f ca="1">IF('Sales Mix'!$B9="","",'Sales Mix'!$B9*'Intermediate Work'!O$116*'Seasonality Impact'!P9)</f>
        <v>2124.0686433777482</v>
      </c>
      <c r="P9" s="15">
        <f ca="1">IF('Sales Mix'!$B9="","",'Sales Mix'!$B9*'Intermediate Work'!P$116*'Seasonality Impact'!Q9)</f>
        <v>2140.0257090611235</v>
      </c>
      <c r="Q9" s="15">
        <f ca="1">IF('Sales Mix'!$B9="","",'Sales Mix'!$B9*'Intermediate Work'!Q$116*'Seasonality Impact'!R9)</f>
        <v>2843.1276522004446</v>
      </c>
      <c r="R9" s="15">
        <f ca="1">IF('Sales Mix'!$B9="","",'Sales Mix'!$B9*'Intermediate Work'!R$116*'Seasonality Impact'!S9)</f>
        <v>2864.4866486876003</v>
      </c>
      <c r="S9" s="15">
        <f ca="1">IF('Sales Mix'!$B9="","",'Sales Mix'!$B9*'Intermediate Work'!S$116*'Seasonality Impact'!T9)</f>
        <v>2886.0061046358651</v>
      </c>
      <c r="T9" s="15">
        <f ca="1">IF('Sales Mix'!$B9="","",'Sales Mix'!$B9*'Intermediate Work'!T$116*'Seasonality Impact'!U9)</f>
        <v>3594.7122254969418</v>
      </c>
      <c r="U9" s="15">
        <f ca="1">IF('Sales Mix'!$B9="","",'Sales Mix'!$B9*'Intermediate Work'!U$116*'Seasonality Impact'!V9)</f>
        <v>3621.7175010909882</v>
      </c>
      <c r="V9" s="15">
        <f ca="1">IF('Sales Mix'!$B9="","",'Sales Mix'!$B9*'Intermediate Work'!V$116*'Seasonality Impact'!W9)</f>
        <v>3648.9256538179311</v>
      </c>
      <c r="W9" s="15">
        <f ca="1">IF('Sales Mix'!$B9="","",'Sales Mix'!$B9*'Intermediate Work'!W$116*'Seasonality Impact'!X9)</f>
        <v>4363.3632077922384</v>
      </c>
      <c r="X9" s="15">
        <f ca="1">IF('Sales Mix'!$B9="","",'Sales Mix'!$B9*'Intermediate Work'!X$116*'Seasonality Impact'!Y9)</f>
        <v>4396.1429738907782</v>
      </c>
      <c r="Y9" s="15">
        <f ca="1">IF('Sales Mix'!$B9="","",'Sales Mix'!$B9*'Intermediate Work'!Y$116*'Seasonality Impact'!Z9)</f>
        <v>4429.1689979821294</v>
      </c>
      <c r="Z9" s="15">
        <f ca="1">IF('Sales Mix'!$B9="","",'Sales Mix'!$B9*'Intermediate Work'!Z$116*'Seasonality Impact'!AA9)</f>
        <v>5149.4681300794691</v>
      </c>
      <c r="AA9" s="15">
        <f ca="1">IF('Sales Mix'!$B9="","",'Sales Mix'!$B9*'Intermediate Work'!AA$116*'Seasonality Impact'!AB9)</f>
        <v>5188.153509406693</v>
      </c>
      <c r="AB9" s="15">
        <f ca="1">IF('Sales Mix'!$B9="","",'Sales Mix'!$B9*'Intermediate Work'!AB$116*'Seasonality Impact'!AC9)</f>
        <v>5227.1295126461082</v>
      </c>
      <c r="AC9" s="15">
        <f ca="1">IF('Sales Mix'!$B9="","",'Sales Mix'!$B9*'Intermediate Work'!AC$116*'Seasonality Impact'!AD9)</f>
        <v>5953.4233231098615</v>
      </c>
      <c r="AD9" s="15">
        <f ca="1">IF('Sales Mix'!$B9="","",'Sales Mix'!$B9*'Intermediate Work'!AD$116*'Seasonality Impact'!AE9)</f>
        <v>5998.1484158247249</v>
      </c>
      <c r="AE9" s="15">
        <f ca="1">IF('Sales Mix'!$B9="","",'Sales Mix'!$B9*'Intermediate Work'!AE$116*'Seasonality Impact'!AF9)</f>
        <v>6043.2095057986044</v>
      </c>
      <c r="AF9" s="15">
        <f ca="1">IF('Sales Mix'!$B9="","",'Sales Mix'!$B9*'Intermediate Work'!AF$116*'Seasonality Impact'!AG9)</f>
        <v>6775.6341172109169</v>
      </c>
      <c r="AG9" s="15">
        <f ca="1">IF('Sales Mix'!$B9="","",'Sales Mix'!$B9*'Intermediate Work'!AG$116*'Seasonality Impact'!AH9)</f>
        <v>6826.5360685164633</v>
      </c>
      <c r="AH9" s="15">
        <f ca="1">IF('Sales Mix'!$B9="","",'Sales Mix'!$B9*'Intermediate Work'!AH$116*'Seasonality Impact'!AI9)</f>
        <v>6877.8204207311883</v>
      </c>
      <c r="AI9" s="15">
        <f ca="1">IF('Sales Mix'!$B9="","",'Sales Mix'!$B9*'Intermediate Work'!AI$116*'Seasonality Impact'!AJ9)</f>
        <v>7616.5150466419354</v>
      </c>
      <c r="AJ9" s="15">
        <f ca="1">IF('Sales Mix'!$B9="","",'Sales Mix'!$B9*'Intermediate Work'!AJ$116*'Seasonality Impact'!AK9)</f>
        <v>7673.7341159298294</v>
      </c>
      <c r="AK9" s="15">
        <f ca="1">IF('Sales Mix'!$B9="","",'Sales Mix'!$B9*'Intermediate Work'!AK$116*'Seasonality Impact'!AL9)</f>
        <v>8418.408043475747</v>
      </c>
    </row>
    <row r="10" spans="1:37" x14ac:dyDescent="0.25">
      <c r="A10" s="15" t="str">
        <f>IF('Sales Mix'!A10="","",'Sales Mix'!A10)</f>
        <v>Platinum 1.75 L</v>
      </c>
      <c r="B10" s="15">
        <f ca="1">IF('Sales Mix'!$B10="","",'Sales Mix'!$B10*'Intermediate Work'!B$116*'Seasonality Impact'!C10)</f>
        <v>0</v>
      </c>
      <c r="C10" s="15">
        <f ca="1">IF('Sales Mix'!$B10="","",'Sales Mix'!$B10*'Intermediate Work'!C$116*'Seasonality Impact'!D10)</f>
        <v>0</v>
      </c>
      <c r="D10" s="15">
        <f ca="1">IF('Sales Mix'!$B10="","",'Sales Mix'!$B10*'Intermediate Work'!D$116*'Seasonality Impact'!E10)</f>
        <v>0</v>
      </c>
      <c r="E10" s="15">
        <f ca="1">IF('Sales Mix'!$B10="","",'Sales Mix'!$B10*'Intermediate Work'!E$116*'Seasonality Impact'!F10)</f>
        <v>0</v>
      </c>
      <c r="F10" s="15">
        <f ca="1">IF('Sales Mix'!$B10="","",'Sales Mix'!$B10*'Intermediate Work'!F$116*'Seasonality Impact'!G10)</f>
        <v>0</v>
      </c>
      <c r="G10" s="15">
        <f ca="1">IF('Sales Mix'!$B10="","",'Sales Mix'!$B10*'Intermediate Work'!G$116*'Seasonality Impact'!H10)</f>
        <v>0</v>
      </c>
      <c r="H10" s="15">
        <f ca="1">IF('Sales Mix'!$B10="","",'Sales Mix'!$B10*'Intermediate Work'!H$116*'Seasonality Impact'!I10)</f>
        <v>687.02500000000009</v>
      </c>
      <c r="I10" s="15">
        <f ca="1">IF('Sales Mix'!$B10="","",'Sales Mix'!$B10*'Intermediate Work'!I$116*'Seasonality Impact'!J10)</f>
        <v>692.1862753124999</v>
      </c>
      <c r="J10" s="15">
        <f ca="1">IF('Sales Mix'!$B10="","",'Sales Mix'!$B10*'Intermediate Work'!J$116*'Seasonality Impact'!K10)</f>
        <v>697.38632470578489</v>
      </c>
      <c r="K10" s="15">
        <f ca="1">IF('Sales Mix'!$B10="","",'Sales Mix'!$B10*'Intermediate Work'!K$116*'Seasonality Impact'!L10)</f>
        <v>1389.6504394701369</v>
      </c>
      <c r="L10" s="15">
        <f ca="1">IF('Sales Mix'!$B10="","",'Sales Mix'!$B10*'Intermediate Work'!L$116*'Seasonality Impact'!M10)</f>
        <v>1400.0901883966562</v>
      </c>
      <c r="M10" s="15">
        <f ca="1">IF('Sales Mix'!$B10="","",'Sales Mix'!$B10*'Intermediate Work'!M$116*'Seasonality Impact'!N10)</f>
        <v>1410.6083659369858</v>
      </c>
      <c r="N10" s="15">
        <f ca="1">IF('Sales Mix'!$B10="","",'Sales Mix'!$B10*'Intermediate Work'!N$116*'Seasonality Impact'!O10)</f>
        <v>2108.2305612860869</v>
      </c>
      <c r="O10" s="15">
        <f ca="1">IF('Sales Mix'!$B10="","",'Sales Mix'!$B10*'Intermediate Work'!O$116*'Seasonality Impact'!P10)</f>
        <v>2124.0686433777482</v>
      </c>
      <c r="P10" s="15">
        <f ca="1">IF('Sales Mix'!$B10="","",'Sales Mix'!$B10*'Intermediate Work'!P$116*'Seasonality Impact'!Q10)</f>
        <v>2140.0257090611235</v>
      </c>
      <c r="Q10" s="15">
        <f ca="1">IF('Sales Mix'!$B10="","",'Sales Mix'!$B10*'Intermediate Work'!Q$116*'Seasonality Impact'!R10)</f>
        <v>2843.1276522004446</v>
      </c>
      <c r="R10" s="15">
        <f ca="1">IF('Sales Mix'!$B10="","",'Sales Mix'!$B10*'Intermediate Work'!R$116*'Seasonality Impact'!S10)</f>
        <v>2864.4866486876003</v>
      </c>
      <c r="S10" s="15">
        <f ca="1">IF('Sales Mix'!$B10="","",'Sales Mix'!$B10*'Intermediate Work'!S$116*'Seasonality Impact'!T10)</f>
        <v>2886.0061046358651</v>
      </c>
      <c r="T10" s="15">
        <f ca="1">IF('Sales Mix'!$B10="","",'Sales Mix'!$B10*'Intermediate Work'!T$116*'Seasonality Impact'!U10)</f>
        <v>3594.7122254969418</v>
      </c>
      <c r="U10" s="15">
        <f ca="1">IF('Sales Mix'!$B10="","",'Sales Mix'!$B10*'Intermediate Work'!U$116*'Seasonality Impact'!V10)</f>
        <v>3621.7175010909882</v>
      </c>
      <c r="V10" s="15">
        <f ca="1">IF('Sales Mix'!$B10="","",'Sales Mix'!$B10*'Intermediate Work'!V$116*'Seasonality Impact'!W10)</f>
        <v>3648.9256538179311</v>
      </c>
      <c r="W10" s="15">
        <f ca="1">IF('Sales Mix'!$B10="","",'Sales Mix'!$B10*'Intermediate Work'!W$116*'Seasonality Impact'!X10)</f>
        <v>4363.3632077922384</v>
      </c>
      <c r="X10" s="15">
        <f ca="1">IF('Sales Mix'!$B10="","",'Sales Mix'!$B10*'Intermediate Work'!X$116*'Seasonality Impact'!Y10)</f>
        <v>4396.1429738907782</v>
      </c>
      <c r="Y10" s="15">
        <f ca="1">IF('Sales Mix'!$B10="","",'Sales Mix'!$B10*'Intermediate Work'!Y$116*'Seasonality Impact'!Z10)</f>
        <v>4429.1689979821294</v>
      </c>
      <c r="Z10" s="15">
        <f ca="1">IF('Sales Mix'!$B10="","",'Sales Mix'!$B10*'Intermediate Work'!Z$116*'Seasonality Impact'!AA10)</f>
        <v>5149.4681300794691</v>
      </c>
      <c r="AA10" s="15">
        <f ca="1">IF('Sales Mix'!$B10="","",'Sales Mix'!$B10*'Intermediate Work'!AA$116*'Seasonality Impact'!AB10)</f>
        <v>5188.153509406693</v>
      </c>
      <c r="AB10" s="15">
        <f ca="1">IF('Sales Mix'!$B10="","",'Sales Mix'!$B10*'Intermediate Work'!AB$116*'Seasonality Impact'!AC10)</f>
        <v>5227.1295126461082</v>
      </c>
      <c r="AC10" s="15">
        <f ca="1">IF('Sales Mix'!$B10="","",'Sales Mix'!$B10*'Intermediate Work'!AC$116*'Seasonality Impact'!AD10)</f>
        <v>5953.4233231098615</v>
      </c>
      <c r="AD10" s="15">
        <f ca="1">IF('Sales Mix'!$B10="","",'Sales Mix'!$B10*'Intermediate Work'!AD$116*'Seasonality Impact'!AE10)</f>
        <v>5998.1484158247249</v>
      </c>
      <c r="AE10" s="15">
        <f ca="1">IF('Sales Mix'!$B10="","",'Sales Mix'!$B10*'Intermediate Work'!AE$116*'Seasonality Impact'!AF10)</f>
        <v>6043.2095057986044</v>
      </c>
      <c r="AF10" s="15">
        <f ca="1">IF('Sales Mix'!$B10="","",'Sales Mix'!$B10*'Intermediate Work'!AF$116*'Seasonality Impact'!AG10)</f>
        <v>6775.6341172109169</v>
      </c>
      <c r="AG10" s="15">
        <f ca="1">IF('Sales Mix'!$B10="","",'Sales Mix'!$B10*'Intermediate Work'!AG$116*'Seasonality Impact'!AH10)</f>
        <v>6826.5360685164633</v>
      </c>
      <c r="AH10" s="15">
        <f ca="1">IF('Sales Mix'!$B10="","",'Sales Mix'!$B10*'Intermediate Work'!AH$116*'Seasonality Impact'!AI10)</f>
        <v>6877.8204207311883</v>
      </c>
      <c r="AI10" s="15">
        <f ca="1">IF('Sales Mix'!$B10="","",'Sales Mix'!$B10*'Intermediate Work'!AI$116*'Seasonality Impact'!AJ10)</f>
        <v>7616.5150466419354</v>
      </c>
      <c r="AJ10" s="15">
        <f ca="1">IF('Sales Mix'!$B10="","",'Sales Mix'!$B10*'Intermediate Work'!AJ$116*'Seasonality Impact'!AK10)</f>
        <v>7673.7341159298294</v>
      </c>
      <c r="AK10" s="15">
        <f ca="1">IF('Sales Mix'!$B10="","",'Sales Mix'!$B10*'Intermediate Work'!AK$116*'Seasonality Impact'!AL10)</f>
        <v>8418.408043475747</v>
      </c>
    </row>
    <row r="11" spans="1:37" x14ac:dyDescent="0.25">
      <c r="A11" s="15" t="str">
        <f>IF('Sales Mix'!A11="","",'Sales Mix'!A11)</f>
        <v>Gold 1.75 L</v>
      </c>
      <c r="B11" s="15">
        <f ca="1">IF('Sales Mix'!$B11="","",'Sales Mix'!$B11*'Intermediate Work'!B$116*'Seasonality Impact'!C11)</f>
        <v>0</v>
      </c>
      <c r="C11" s="15">
        <f ca="1">IF('Sales Mix'!$B11="","",'Sales Mix'!$B11*'Intermediate Work'!C$116*'Seasonality Impact'!D11)</f>
        <v>0</v>
      </c>
      <c r="D11" s="15">
        <f ca="1">IF('Sales Mix'!$B11="","",'Sales Mix'!$B11*'Intermediate Work'!D$116*'Seasonality Impact'!E11)</f>
        <v>0</v>
      </c>
      <c r="E11" s="15">
        <f ca="1">IF('Sales Mix'!$B11="","",'Sales Mix'!$B11*'Intermediate Work'!E$116*'Seasonality Impact'!F11)</f>
        <v>0</v>
      </c>
      <c r="F11" s="15">
        <f ca="1">IF('Sales Mix'!$B11="","",'Sales Mix'!$B11*'Intermediate Work'!F$116*'Seasonality Impact'!G11)</f>
        <v>0</v>
      </c>
      <c r="G11" s="15">
        <f ca="1">IF('Sales Mix'!$B11="","",'Sales Mix'!$B11*'Intermediate Work'!G$116*'Seasonality Impact'!H11)</f>
        <v>0</v>
      </c>
      <c r="H11" s="15">
        <f ca="1">IF('Sales Mix'!$B11="","",'Sales Mix'!$B11*'Intermediate Work'!H$116*'Seasonality Impact'!I11)</f>
        <v>2061.0749999999998</v>
      </c>
      <c r="I11" s="15">
        <f ca="1">IF('Sales Mix'!$B11="","",'Sales Mix'!$B11*'Intermediate Work'!I$116*'Seasonality Impact'!J11)</f>
        <v>2076.5588259374995</v>
      </c>
      <c r="J11" s="15">
        <f ca="1">IF('Sales Mix'!$B11="","",'Sales Mix'!$B11*'Intermediate Work'!J$116*'Seasonality Impact'!K11)</f>
        <v>2092.1589741173543</v>
      </c>
      <c r="K11" s="15">
        <f ca="1">IF('Sales Mix'!$B11="","",'Sales Mix'!$B11*'Intermediate Work'!K$116*'Seasonality Impact'!L11)</f>
        <v>4168.9513184104107</v>
      </c>
      <c r="L11" s="15">
        <f ca="1">IF('Sales Mix'!$B11="","",'Sales Mix'!$B11*'Intermediate Work'!L$116*'Seasonality Impact'!M11)</f>
        <v>4200.2705651899678</v>
      </c>
      <c r="M11" s="15">
        <f ca="1">IF('Sales Mix'!$B11="","",'Sales Mix'!$B11*'Intermediate Work'!M$116*'Seasonality Impact'!N11)</f>
        <v>4231.8250978109572</v>
      </c>
      <c r="N11" s="15">
        <f ca="1">IF('Sales Mix'!$B11="","",'Sales Mix'!$B11*'Intermediate Work'!N$116*'Seasonality Impact'!O11)</f>
        <v>6324.6916838582611</v>
      </c>
      <c r="O11" s="15">
        <f ca="1">IF('Sales Mix'!$B11="","",'Sales Mix'!$B11*'Intermediate Work'!O$116*'Seasonality Impact'!P11)</f>
        <v>6372.2059301332447</v>
      </c>
      <c r="P11" s="15">
        <f ca="1">IF('Sales Mix'!$B11="","",'Sales Mix'!$B11*'Intermediate Work'!P$116*'Seasonality Impact'!Q11)</f>
        <v>6420.0771271833701</v>
      </c>
      <c r="Q11" s="15">
        <f ca="1">IF('Sales Mix'!$B11="","",'Sales Mix'!$B11*'Intermediate Work'!Q$116*'Seasonality Impact'!R11)</f>
        <v>8529.3829566013319</v>
      </c>
      <c r="R11" s="15">
        <f ca="1">IF('Sales Mix'!$B11="","",'Sales Mix'!$B11*'Intermediate Work'!R$116*'Seasonality Impact'!S11)</f>
        <v>8593.4599460627996</v>
      </c>
      <c r="S11" s="15">
        <f ca="1">IF('Sales Mix'!$B11="","",'Sales Mix'!$B11*'Intermediate Work'!S$116*'Seasonality Impact'!T11)</f>
        <v>8658.0183139075943</v>
      </c>
      <c r="T11" s="15">
        <f ca="1">IF('Sales Mix'!$B11="","",'Sales Mix'!$B11*'Intermediate Work'!T$116*'Seasonality Impact'!U11)</f>
        <v>10784.136676490823</v>
      </c>
      <c r="U11" s="15">
        <f ca="1">IF('Sales Mix'!$B11="","",'Sales Mix'!$B11*'Intermediate Work'!U$116*'Seasonality Impact'!V11)</f>
        <v>10865.152503272964</v>
      </c>
      <c r="V11" s="15">
        <f ca="1">IF('Sales Mix'!$B11="","",'Sales Mix'!$B11*'Intermediate Work'!V$116*'Seasonality Impact'!W11)</f>
        <v>10946.776961453792</v>
      </c>
      <c r="W11" s="15">
        <f ca="1">IF('Sales Mix'!$B11="","",'Sales Mix'!$B11*'Intermediate Work'!W$116*'Seasonality Impact'!X11)</f>
        <v>13090.089623376714</v>
      </c>
      <c r="X11" s="15">
        <f ca="1">IF('Sales Mix'!$B11="","",'Sales Mix'!$B11*'Intermediate Work'!X$116*'Seasonality Impact'!Y11)</f>
        <v>13188.428921672335</v>
      </c>
      <c r="Y11" s="15">
        <f ca="1">IF('Sales Mix'!$B11="","",'Sales Mix'!$B11*'Intermediate Work'!Y$116*'Seasonality Impact'!Z11)</f>
        <v>13287.506993946387</v>
      </c>
      <c r="Z11" s="15">
        <f ca="1">IF('Sales Mix'!$B11="","",'Sales Mix'!$B11*'Intermediate Work'!Z$116*'Seasonality Impact'!AA11)</f>
        <v>15448.404390238407</v>
      </c>
      <c r="AA11" s="15">
        <f ca="1">IF('Sales Mix'!$B11="","",'Sales Mix'!$B11*'Intermediate Work'!AA$116*'Seasonality Impact'!AB11)</f>
        <v>15564.460528220076</v>
      </c>
      <c r="AB11" s="15">
        <f ca="1">IF('Sales Mix'!$B11="","",'Sales Mix'!$B11*'Intermediate Work'!AB$116*'Seasonality Impact'!AC11)</f>
        <v>15681.388537938321</v>
      </c>
      <c r="AC11" s="15">
        <f ca="1">IF('Sales Mix'!$B11="","",'Sales Mix'!$B11*'Intermediate Work'!AC$116*'Seasonality Impact'!AD11)</f>
        <v>17860.269969329584</v>
      </c>
      <c r="AD11" s="15">
        <f ca="1">IF('Sales Mix'!$B11="","",'Sales Mix'!$B11*'Intermediate Work'!AD$116*'Seasonality Impact'!AE11)</f>
        <v>17994.445247474174</v>
      </c>
      <c r="AE11" s="15">
        <f ca="1">IF('Sales Mix'!$B11="","",'Sales Mix'!$B11*'Intermediate Work'!AE$116*'Seasonality Impact'!AF11)</f>
        <v>18129.628517395809</v>
      </c>
      <c r="AF11" s="15">
        <f ca="1">IF('Sales Mix'!$B11="","",'Sales Mix'!$B11*'Intermediate Work'!AF$116*'Seasonality Impact'!AG11)</f>
        <v>20326.902351632751</v>
      </c>
      <c r="AG11" s="15">
        <f ca="1">IF('Sales Mix'!$B11="","",'Sales Mix'!$B11*'Intermediate Work'!AG$116*'Seasonality Impact'!AH11)</f>
        <v>20479.60820554939</v>
      </c>
      <c r="AH11" s="15">
        <f ca="1">IF('Sales Mix'!$B11="","",'Sales Mix'!$B11*'Intermediate Work'!AH$116*'Seasonality Impact'!AI11)</f>
        <v>20633.461262193563</v>
      </c>
      <c r="AI11" s="15">
        <f ca="1">IF('Sales Mix'!$B11="","",'Sales Mix'!$B11*'Intermediate Work'!AI$116*'Seasonality Impact'!AJ11)</f>
        <v>22849.545139925805</v>
      </c>
      <c r="AJ11" s="15">
        <f ca="1">IF('Sales Mix'!$B11="","",'Sales Mix'!$B11*'Intermediate Work'!AJ$116*'Seasonality Impact'!AK11)</f>
        <v>23021.202347789487</v>
      </c>
      <c r="AK11" s="15">
        <f ca="1">IF('Sales Mix'!$B11="","",'Sales Mix'!$B11*'Intermediate Work'!AK$116*'Seasonality Impact'!AL11)</f>
        <v>25255.224130427243</v>
      </c>
    </row>
    <row r="12" spans="1:37" x14ac:dyDescent="0.25">
      <c r="A12" s="15" t="str">
        <f>IF('Sales Mix'!A12="","",'Sales Mix'!A12)</f>
        <v/>
      </c>
      <c r="B12" s="15" t="str">
        <f>IF('Sales Mix'!$B12="","",'Sales Mix'!$B12*'Intermediate Work'!B$116*'Seasonality Impact'!C12)</f>
        <v/>
      </c>
      <c r="C12" s="15" t="str">
        <f>IF('Sales Mix'!$B12="","",'Sales Mix'!$B12*'Intermediate Work'!C$116*'Seasonality Impact'!D12)</f>
        <v/>
      </c>
      <c r="D12" s="15" t="str">
        <f>IF('Sales Mix'!$B12="","",'Sales Mix'!$B12*'Intermediate Work'!D$116*'Seasonality Impact'!E12)</f>
        <v/>
      </c>
      <c r="E12" s="15" t="str">
        <f>IF('Sales Mix'!$B12="","",'Sales Mix'!$B12*'Intermediate Work'!E$116*'Seasonality Impact'!F12)</f>
        <v/>
      </c>
      <c r="F12" s="15" t="str">
        <f>IF('Sales Mix'!$B12="","",'Sales Mix'!$B12*'Intermediate Work'!F$116*'Seasonality Impact'!G12)</f>
        <v/>
      </c>
      <c r="G12" s="15" t="str">
        <f>IF('Sales Mix'!$B12="","",'Sales Mix'!$B12*'Intermediate Work'!G$116*'Seasonality Impact'!H12)</f>
        <v/>
      </c>
      <c r="H12" s="15" t="str">
        <f>IF('Sales Mix'!$B12="","",'Sales Mix'!$B12*'Intermediate Work'!H$116*'Seasonality Impact'!I12)</f>
        <v/>
      </c>
      <c r="I12" s="15" t="str">
        <f>IF('Sales Mix'!$B12="","",'Sales Mix'!$B12*'Intermediate Work'!I$116*'Seasonality Impact'!J12)</f>
        <v/>
      </c>
      <c r="J12" s="15" t="str">
        <f>IF('Sales Mix'!$B12="","",'Sales Mix'!$B12*'Intermediate Work'!J$116*'Seasonality Impact'!K12)</f>
        <v/>
      </c>
      <c r="K12" s="15" t="str">
        <f>IF('Sales Mix'!$B12="","",'Sales Mix'!$B12*'Intermediate Work'!K$116*'Seasonality Impact'!L12)</f>
        <v/>
      </c>
      <c r="L12" s="15" t="str">
        <f>IF('Sales Mix'!$B12="","",'Sales Mix'!$B12*'Intermediate Work'!L$116*'Seasonality Impact'!M12)</f>
        <v/>
      </c>
      <c r="M12" s="15" t="str">
        <f>IF('Sales Mix'!$B12="","",'Sales Mix'!$B12*'Intermediate Work'!M$116*'Seasonality Impact'!N12)</f>
        <v/>
      </c>
      <c r="N12" s="15" t="str">
        <f>IF('Sales Mix'!$B12="","",'Sales Mix'!$B12*'Intermediate Work'!N$116*'Seasonality Impact'!O12)</f>
        <v/>
      </c>
      <c r="O12" s="15" t="str">
        <f>IF('Sales Mix'!$B12="","",'Sales Mix'!$B12*'Intermediate Work'!O$116*'Seasonality Impact'!P12)</f>
        <v/>
      </c>
      <c r="P12" s="15" t="str">
        <f>IF('Sales Mix'!$B12="","",'Sales Mix'!$B12*'Intermediate Work'!P$116*'Seasonality Impact'!Q12)</f>
        <v/>
      </c>
      <c r="Q12" s="15" t="str">
        <f>IF('Sales Mix'!$B12="","",'Sales Mix'!$B12*'Intermediate Work'!Q$116*'Seasonality Impact'!R12)</f>
        <v/>
      </c>
      <c r="R12" s="15" t="str">
        <f>IF('Sales Mix'!$B12="","",'Sales Mix'!$B12*'Intermediate Work'!R$116*'Seasonality Impact'!S12)</f>
        <v/>
      </c>
      <c r="S12" s="15" t="str">
        <f>IF('Sales Mix'!$B12="","",'Sales Mix'!$B12*'Intermediate Work'!S$116*'Seasonality Impact'!T12)</f>
        <v/>
      </c>
      <c r="T12" s="15" t="str">
        <f>IF('Sales Mix'!$B12="","",'Sales Mix'!$B12*'Intermediate Work'!T$116*'Seasonality Impact'!U12)</f>
        <v/>
      </c>
      <c r="U12" s="15" t="str">
        <f>IF('Sales Mix'!$B12="","",'Sales Mix'!$B12*'Intermediate Work'!U$116*'Seasonality Impact'!V12)</f>
        <v/>
      </c>
      <c r="V12" s="15" t="str">
        <f>IF('Sales Mix'!$B12="","",'Sales Mix'!$B12*'Intermediate Work'!V$116*'Seasonality Impact'!W12)</f>
        <v/>
      </c>
      <c r="W12" s="15" t="str">
        <f>IF('Sales Mix'!$B12="","",'Sales Mix'!$B12*'Intermediate Work'!W$116*'Seasonality Impact'!X12)</f>
        <v/>
      </c>
      <c r="X12" s="15" t="str">
        <f>IF('Sales Mix'!$B12="","",'Sales Mix'!$B12*'Intermediate Work'!X$116*'Seasonality Impact'!Y12)</f>
        <v/>
      </c>
      <c r="Y12" s="15" t="str">
        <f>IF('Sales Mix'!$B12="","",'Sales Mix'!$B12*'Intermediate Work'!Y$116*'Seasonality Impact'!Z12)</f>
        <v/>
      </c>
      <c r="Z12" s="15" t="str">
        <f>IF('Sales Mix'!$B12="","",'Sales Mix'!$B12*'Intermediate Work'!Z$116*'Seasonality Impact'!AA12)</f>
        <v/>
      </c>
      <c r="AA12" s="15" t="str">
        <f>IF('Sales Mix'!$B12="","",'Sales Mix'!$B12*'Intermediate Work'!AA$116*'Seasonality Impact'!AB12)</f>
        <v/>
      </c>
      <c r="AB12" s="15" t="str">
        <f>IF('Sales Mix'!$B12="","",'Sales Mix'!$B12*'Intermediate Work'!AB$116*'Seasonality Impact'!AC12)</f>
        <v/>
      </c>
      <c r="AC12" s="15" t="str">
        <f>IF('Sales Mix'!$B12="","",'Sales Mix'!$B12*'Intermediate Work'!AC$116*'Seasonality Impact'!AD12)</f>
        <v/>
      </c>
      <c r="AD12" s="15" t="str">
        <f>IF('Sales Mix'!$B12="","",'Sales Mix'!$B12*'Intermediate Work'!AD$116*'Seasonality Impact'!AE12)</f>
        <v/>
      </c>
      <c r="AE12" s="15" t="str">
        <f>IF('Sales Mix'!$B12="","",'Sales Mix'!$B12*'Intermediate Work'!AE$116*'Seasonality Impact'!AF12)</f>
        <v/>
      </c>
      <c r="AF12" s="15" t="str">
        <f>IF('Sales Mix'!$B12="","",'Sales Mix'!$B12*'Intermediate Work'!AF$116*'Seasonality Impact'!AG12)</f>
        <v/>
      </c>
      <c r="AG12" s="15" t="str">
        <f>IF('Sales Mix'!$B12="","",'Sales Mix'!$B12*'Intermediate Work'!AG$116*'Seasonality Impact'!AH12)</f>
        <v/>
      </c>
      <c r="AH12" s="15" t="str">
        <f>IF('Sales Mix'!$B12="","",'Sales Mix'!$B12*'Intermediate Work'!AH$116*'Seasonality Impact'!AI12)</f>
        <v/>
      </c>
      <c r="AI12" s="15" t="str">
        <f>IF('Sales Mix'!$B12="","",'Sales Mix'!$B12*'Intermediate Work'!AI$116*'Seasonality Impact'!AJ12)</f>
        <v/>
      </c>
      <c r="AJ12" s="15" t="str">
        <f>IF('Sales Mix'!$B12="","",'Sales Mix'!$B12*'Intermediate Work'!AJ$116*'Seasonality Impact'!AK12)</f>
        <v/>
      </c>
      <c r="AK12" s="15" t="str">
        <f>IF('Sales Mix'!$B12="","",'Sales Mix'!$B12*'Intermediate Work'!AK$116*'Seasonality Impact'!AL12)</f>
        <v/>
      </c>
    </row>
    <row r="13" spans="1:37" x14ac:dyDescent="0.25">
      <c r="A13" s="15" t="str">
        <f>IF('Sales Mix'!A13="","",'Sales Mix'!A13)</f>
        <v/>
      </c>
      <c r="B13" s="15" t="str">
        <f>IF('Sales Mix'!$B13="","",'Sales Mix'!$B13*'Intermediate Work'!B$116*'Seasonality Impact'!C13)</f>
        <v/>
      </c>
      <c r="C13" s="15" t="str">
        <f>IF('Sales Mix'!$B13="","",'Sales Mix'!$B13*'Intermediate Work'!C$116*'Seasonality Impact'!D13)</f>
        <v/>
      </c>
      <c r="D13" s="15" t="str">
        <f>IF('Sales Mix'!$B13="","",'Sales Mix'!$B13*'Intermediate Work'!D$116*'Seasonality Impact'!E13)</f>
        <v/>
      </c>
      <c r="E13" s="15" t="str">
        <f>IF('Sales Mix'!$B13="","",'Sales Mix'!$B13*'Intermediate Work'!E$116*'Seasonality Impact'!F13)</f>
        <v/>
      </c>
      <c r="F13" s="15" t="str">
        <f>IF('Sales Mix'!$B13="","",'Sales Mix'!$B13*'Intermediate Work'!F$116*'Seasonality Impact'!G13)</f>
        <v/>
      </c>
      <c r="G13" s="15" t="str">
        <f>IF('Sales Mix'!$B13="","",'Sales Mix'!$B13*'Intermediate Work'!G$116*'Seasonality Impact'!H13)</f>
        <v/>
      </c>
      <c r="H13" s="15" t="str">
        <f>IF('Sales Mix'!$B13="","",'Sales Mix'!$B13*'Intermediate Work'!H$116*'Seasonality Impact'!I13)</f>
        <v/>
      </c>
      <c r="I13" s="15" t="str">
        <f>IF('Sales Mix'!$B13="","",'Sales Mix'!$B13*'Intermediate Work'!I$116*'Seasonality Impact'!J13)</f>
        <v/>
      </c>
      <c r="J13" s="15" t="str">
        <f>IF('Sales Mix'!$B13="","",'Sales Mix'!$B13*'Intermediate Work'!J$116*'Seasonality Impact'!K13)</f>
        <v/>
      </c>
      <c r="K13" s="15" t="str">
        <f>IF('Sales Mix'!$B13="","",'Sales Mix'!$B13*'Intermediate Work'!K$116*'Seasonality Impact'!L13)</f>
        <v/>
      </c>
      <c r="L13" s="15" t="str">
        <f>IF('Sales Mix'!$B13="","",'Sales Mix'!$B13*'Intermediate Work'!L$116*'Seasonality Impact'!M13)</f>
        <v/>
      </c>
      <c r="M13" s="15" t="str">
        <f>IF('Sales Mix'!$B13="","",'Sales Mix'!$B13*'Intermediate Work'!M$116*'Seasonality Impact'!N13)</f>
        <v/>
      </c>
      <c r="N13" s="15" t="str">
        <f>IF('Sales Mix'!$B13="","",'Sales Mix'!$B13*'Intermediate Work'!N$116*'Seasonality Impact'!O13)</f>
        <v/>
      </c>
      <c r="O13" s="15" t="str">
        <f>IF('Sales Mix'!$B13="","",'Sales Mix'!$B13*'Intermediate Work'!O$116*'Seasonality Impact'!P13)</f>
        <v/>
      </c>
      <c r="P13" s="15" t="str">
        <f>IF('Sales Mix'!$B13="","",'Sales Mix'!$B13*'Intermediate Work'!P$116*'Seasonality Impact'!Q13)</f>
        <v/>
      </c>
      <c r="Q13" s="15" t="str">
        <f>IF('Sales Mix'!$B13="","",'Sales Mix'!$B13*'Intermediate Work'!Q$116*'Seasonality Impact'!R13)</f>
        <v/>
      </c>
      <c r="R13" s="15" t="str">
        <f>IF('Sales Mix'!$B13="","",'Sales Mix'!$B13*'Intermediate Work'!R$116*'Seasonality Impact'!S13)</f>
        <v/>
      </c>
      <c r="S13" s="15" t="str">
        <f>IF('Sales Mix'!$B13="","",'Sales Mix'!$B13*'Intermediate Work'!S$116*'Seasonality Impact'!T13)</f>
        <v/>
      </c>
      <c r="T13" s="15" t="str">
        <f>IF('Sales Mix'!$B13="","",'Sales Mix'!$B13*'Intermediate Work'!T$116*'Seasonality Impact'!U13)</f>
        <v/>
      </c>
      <c r="U13" s="15" t="str">
        <f>IF('Sales Mix'!$B13="","",'Sales Mix'!$B13*'Intermediate Work'!U$116*'Seasonality Impact'!V13)</f>
        <v/>
      </c>
      <c r="V13" s="15" t="str">
        <f>IF('Sales Mix'!$B13="","",'Sales Mix'!$B13*'Intermediate Work'!V$116*'Seasonality Impact'!W13)</f>
        <v/>
      </c>
      <c r="W13" s="15" t="str">
        <f>IF('Sales Mix'!$B13="","",'Sales Mix'!$B13*'Intermediate Work'!W$116*'Seasonality Impact'!X13)</f>
        <v/>
      </c>
      <c r="X13" s="15" t="str">
        <f>IF('Sales Mix'!$B13="","",'Sales Mix'!$B13*'Intermediate Work'!X$116*'Seasonality Impact'!Y13)</f>
        <v/>
      </c>
      <c r="Y13" s="15" t="str">
        <f>IF('Sales Mix'!$B13="","",'Sales Mix'!$B13*'Intermediate Work'!Y$116*'Seasonality Impact'!Z13)</f>
        <v/>
      </c>
      <c r="Z13" s="15" t="str">
        <f>IF('Sales Mix'!$B13="","",'Sales Mix'!$B13*'Intermediate Work'!Z$116*'Seasonality Impact'!AA13)</f>
        <v/>
      </c>
      <c r="AA13" s="15" t="str">
        <f>IF('Sales Mix'!$B13="","",'Sales Mix'!$B13*'Intermediate Work'!AA$116*'Seasonality Impact'!AB13)</f>
        <v/>
      </c>
      <c r="AB13" s="15" t="str">
        <f>IF('Sales Mix'!$B13="","",'Sales Mix'!$B13*'Intermediate Work'!AB$116*'Seasonality Impact'!AC13)</f>
        <v/>
      </c>
      <c r="AC13" s="15" t="str">
        <f>IF('Sales Mix'!$B13="","",'Sales Mix'!$B13*'Intermediate Work'!AC$116*'Seasonality Impact'!AD13)</f>
        <v/>
      </c>
      <c r="AD13" s="15" t="str">
        <f>IF('Sales Mix'!$B13="","",'Sales Mix'!$B13*'Intermediate Work'!AD$116*'Seasonality Impact'!AE13)</f>
        <v/>
      </c>
      <c r="AE13" s="15" t="str">
        <f>IF('Sales Mix'!$B13="","",'Sales Mix'!$B13*'Intermediate Work'!AE$116*'Seasonality Impact'!AF13)</f>
        <v/>
      </c>
      <c r="AF13" s="15" t="str">
        <f>IF('Sales Mix'!$B13="","",'Sales Mix'!$B13*'Intermediate Work'!AF$116*'Seasonality Impact'!AG13)</f>
        <v/>
      </c>
      <c r="AG13" s="15" t="str">
        <f>IF('Sales Mix'!$B13="","",'Sales Mix'!$B13*'Intermediate Work'!AG$116*'Seasonality Impact'!AH13)</f>
        <v/>
      </c>
      <c r="AH13" s="15" t="str">
        <f>IF('Sales Mix'!$B13="","",'Sales Mix'!$B13*'Intermediate Work'!AH$116*'Seasonality Impact'!AI13)</f>
        <v/>
      </c>
      <c r="AI13" s="15" t="str">
        <f>IF('Sales Mix'!$B13="","",'Sales Mix'!$B13*'Intermediate Work'!AI$116*'Seasonality Impact'!AJ13)</f>
        <v/>
      </c>
      <c r="AJ13" s="15" t="str">
        <f>IF('Sales Mix'!$B13="","",'Sales Mix'!$B13*'Intermediate Work'!AJ$116*'Seasonality Impact'!AK13)</f>
        <v/>
      </c>
      <c r="AK13" s="15" t="str">
        <f>IF('Sales Mix'!$B13="","",'Sales Mix'!$B13*'Intermediate Work'!AK$116*'Seasonality Impact'!AL13)</f>
        <v/>
      </c>
    </row>
    <row r="14" spans="1:37" x14ac:dyDescent="0.25">
      <c r="A14" s="15" t="str">
        <f>IF('Sales Mix'!A14="","",'Sales Mix'!A14)</f>
        <v/>
      </c>
      <c r="B14" s="15" t="str">
        <f>IF('Sales Mix'!$B14="","",'Sales Mix'!$B14*'Intermediate Work'!B$116*'Seasonality Impact'!C14)</f>
        <v/>
      </c>
      <c r="C14" s="15" t="str">
        <f>IF('Sales Mix'!$B14="","",'Sales Mix'!$B14*'Intermediate Work'!C$116*'Seasonality Impact'!D14)</f>
        <v/>
      </c>
      <c r="D14" s="15" t="str">
        <f>IF('Sales Mix'!$B14="","",'Sales Mix'!$B14*'Intermediate Work'!D$116*'Seasonality Impact'!E14)</f>
        <v/>
      </c>
      <c r="E14" s="15" t="str">
        <f>IF('Sales Mix'!$B14="","",'Sales Mix'!$B14*'Intermediate Work'!E$116*'Seasonality Impact'!F14)</f>
        <v/>
      </c>
      <c r="F14" s="15" t="str">
        <f>IF('Sales Mix'!$B14="","",'Sales Mix'!$B14*'Intermediate Work'!F$116*'Seasonality Impact'!G14)</f>
        <v/>
      </c>
      <c r="G14" s="15" t="str">
        <f>IF('Sales Mix'!$B14="","",'Sales Mix'!$B14*'Intermediate Work'!G$116*'Seasonality Impact'!H14)</f>
        <v/>
      </c>
      <c r="H14" s="15" t="str">
        <f>IF('Sales Mix'!$B14="","",'Sales Mix'!$B14*'Intermediate Work'!H$116*'Seasonality Impact'!I14)</f>
        <v/>
      </c>
      <c r="I14" s="15" t="str">
        <f>IF('Sales Mix'!$B14="","",'Sales Mix'!$B14*'Intermediate Work'!I$116*'Seasonality Impact'!J14)</f>
        <v/>
      </c>
      <c r="J14" s="15" t="str">
        <f>IF('Sales Mix'!$B14="","",'Sales Mix'!$B14*'Intermediate Work'!J$116*'Seasonality Impact'!K14)</f>
        <v/>
      </c>
      <c r="K14" s="15" t="str">
        <f>IF('Sales Mix'!$B14="","",'Sales Mix'!$B14*'Intermediate Work'!K$116*'Seasonality Impact'!L14)</f>
        <v/>
      </c>
      <c r="L14" s="15" t="str">
        <f>IF('Sales Mix'!$B14="","",'Sales Mix'!$B14*'Intermediate Work'!L$116*'Seasonality Impact'!M14)</f>
        <v/>
      </c>
      <c r="M14" s="15" t="str">
        <f>IF('Sales Mix'!$B14="","",'Sales Mix'!$B14*'Intermediate Work'!M$116*'Seasonality Impact'!N14)</f>
        <v/>
      </c>
      <c r="N14" s="15" t="str">
        <f>IF('Sales Mix'!$B14="","",'Sales Mix'!$B14*'Intermediate Work'!N$116*'Seasonality Impact'!O14)</f>
        <v/>
      </c>
      <c r="O14" s="15" t="str">
        <f>IF('Sales Mix'!$B14="","",'Sales Mix'!$B14*'Intermediate Work'!O$116*'Seasonality Impact'!P14)</f>
        <v/>
      </c>
      <c r="P14" s="15" t="str">
        <f>IF('Sales Mix'!$B14="","",'Sales Mix'!$B14*'Intermediate Work'!P$116*'Seasonality Impact'!Q14)</f>
        <v/>
      </c>
      <c r="Q14" s="15" t="str">
        <f>IF('Sales Mix'!$B14="","",'Sales Mix'!$B14*'Intermediate Work'!Q$116*'Seasonality Impact'!R14)</f>
        <v/>
      </c>
      <c r="R14" s="15" t="str">
        <f>IF('Sales Mix'!$B14="","",'Sales Mix'!$B14*'Intermediate Work'!R$116*'Seasonality Impact'!S14)</f>
        <v/>
      </c>
      <c r="S14" s="15" t="str">
        <f>IF('Sales Mix'!$B14="","",'Sales Mix'!$B14*'Intermediate Work'!S$116*'Seasonality Impact'!T14)</f>
        <v/>
      </c>
      <c r="T14" s="15" t="str">
        <f>IF('Sales Mix'!$B14="","",'Sales Mix'!$B14*'Intermediate Work'!T$116*'Seasonality Impact'!U14)</f>
        <v/>
      </c>
      <c r="U14" s="15" t="str">
        <f>IF('Sales Mix'!$B14="","",'Sales Mix'!$B14*'Intermediate Work'!U$116*'Seasonality Impact'!V14)</f>
        <v/>
      </c>
      <c r="V14" s="15" t="str">
        <f>IF('Sales Mix'!$B14="","",'Sales Mix'!$B14*'Intermediate Work'!V$116*'Seasonality Impact'!W14)</f>
        <v/>
      </c>
      <c r="W14" s="15" t="str">
        <f>IF('Sales Mix'!$B14="","",'Sales Mix'!$B14*'Intermediate Work'!W$116*'Seasonality Impact'!X14)</f>
        <v/>
      </c>
      <c r="X14" s="15" t="str">
        <f>IF('Sales Mix'!$B14="","",'Sales Mix'!$B14*'Intermediate Work'!X$116*'Seasonality Impact'!Y14)</f>
        <v/>
      </c>
      <c r="Y14" s="15" t="str">
        <f>IF('Sales Mix'!$B14="","",'Sales Mix'!$B14*'Intermediate Work'!Y$116*'Seasonality Impact'!Z14)</f>
        <v/>
      </c>
      <c r="Z14" s="15" t="str">
        <f>IF('Sales Mix'!$B14="","",'Sales Mix'!$B14*'Intermediate Work'!Z$116*'Seasonality Impact'!AA14)</f>
        <v/>
      </c>
      <c r="AA14" s="15" t="str">
        <f>IF('Sales Mix'!$B14="","",'Sales Mix'!$B14*'Intermediate Work'!AA$116*'Seasonality Impact'!AB14)</f>
        <v/>
      </c>
      <c r="AB14" s="15" t="str">
        <f>IF('Sales Mix'!$B14="","",'Sales Mix'!$B14*'Intermediate Work'!AB$116*'Seasonality Impact'!AC14)</f>
        <v/>
      </c>
      <c r="AC14" s="15" t="str">
        <f>IF('Sales Mix'!$B14="","",'Sales Mix'!$B14*'Intermediate Work'!AC$116*'Seasonality Impact'!AD14)</f>
        <v/>
      </c>
      <c r="AD14" s="15" t="str">
        <f>IF('Sales Mix'!$B14="","",'Sales Mix'!$B14*'Intermediate Work'!AD$116*'Seasonality Impact'!AE14)</f>
        <v/>
      </c>
      <c r="AE14" s="15" t="str">
        <f>IF('Sales Mix'!$B14="","",'Sales Mix'!$B14*'Intermediate Work'!AE$116*'Seasonality Impact'!AF14)</f>
        <v/>
      </c>
      <c r="AF14" s="15" t="str">
        <f>IF('Sales Mix'!$B14="","",'Sales Mix'!$B14*'Intermediate Work'!AF$116*'Seasonality Impact'!AG14)</f>
        <v/>
      </c>
      <c r="AG14" s="15" t="str">
        <f>IF('Sales Mix'!$B14="","",'Sales Mix'!$B14*'Intermediate Work'!AG$116*'Seasonality Impact'!AH14)</f>
        <v/>
      </c>
      <c r="AH14" s="15" t="str">
        <f>IF('Sales Mix'!$B14="","",'Sales Mix'!$B14*'Intermediate Work'!AH$116*'Seasonality Impact'!AI14)</f>
        <v/>
      </c>
      <c r="AI14" s="15" t="str">
        <f>IF('Sales Mix'!$B14="","",'Sales Mix'!$B14*'Intermediate Work'!AI$116*'Seasonality Impact'!AJ14)</f>
        <v/>
      </c>
      <c r="AJ14" s="15" t="str">
        <f>IF('Sales Mix'!$B14="","",'Sales Mix'!$B14*'Intermediate Work'!AJ$116*'Seasonality Impact'!AK14)</f>
        <v/>
      </c>
      <c r="AK14" s="15" t="str">
        <f>IF('Sales Mix'!$B14="","",'Sales Mix'!$B14*'Intermediate Work'!AK$116*'Seasonality Impact'!AL14)</f>
        <v/>
      </c>
    </row>
    <row r="15" spans="1:37" x14ac:dyDescent="0.25">
      <c r="A15" s="15" t="str">
        <f>IF('Sales Mix'!A15="","",'Sales Mix'!A15)</f>
        <v/>
      </c>
      <c r="B15" s="15" t="str">
        <f>IF('Sales Mix'!$B15="","",'Sales Mix'!$B15*'Intermediate Work'!B$116*'Seasonality Impact'!C15)</f>
        <v/>
      </c>
      <c r="C15" s="15" t="str">
        <f>IF('Sales Mix'!$B15="","",'Sales Mix'!$B15*'Intermediate Work'!C$116*'Seasonality Impact'!D15)</f>
        <v/>
      </c>
      <c r="D15" s="15" t="str">
        <f>IF('Sales Mix'!$B15="","",'Sales Mix'!$B15*'Intermediate Work'!D$116*'Seasonality Impact'!E15)</f>
        <v/>
      </c>
      <c r="E15" s="15" t="str">
        <f>IF('Sales Mix'!$B15="","",'Sales Mix'!$B15*'Intermediate Work'!E$116*'Seasonality Impact'!F15)</f>
        <v/>
      </c>
      <c r="F15" s="15" t="str">
        <f>IF('Sales Mix'!$B15="","",'Sales Mix'!$B15*'Intermediate Work'!F$116*'Seasonality Impact'!G15)</f>
        <v/>
      </c>
      <c r="G15" s="15" t="str">
        <f>IF('Sales Mix'!$B15="","",'Sales Mix'!$B15*'Intermediate Work'!G$116*'Seasonality Impact'!H15)</f>
        <v/>
      </c>
      <c r="H15" s="15" t="str">
        <f>IF('Sales Mix'!$B15="","",'Sales Mix'!$B15*'Intermediate Work'!H$116*'Seasonality Impact'!I15)</f>
        <v/>
      </c>
      <c r="I15" s="15" t="str">
        <f>IF('Sales Mix'!$B15="","",'Sales Mix'!$B15*'Intermediate Work'!I$116*'Seasonality Impact'!J15)</f>
        <v/>
      </c>
      <c r="J15" s="15" t="str">
        <f>IF('Sales Mix'!$B15="","",'Sales Mix'!$B15*'Intermediate Work'!J$116*'Seasonality Impact'!K15)</f>
        <v/>
      </c>
      <c r="K15" s="15" t="str">
        <f>IF('Sales Mix'!$B15="","",'Sales Mix'!$B15*'Intermediate Work'!K$116*'Seasonality Impact'!L15)</f>
        <v/>
      </c>
      <c r="L15" s="15" t="str">
        <f>IF('Sales Mix'!$B15="","",'Sales Mix'!$B15*'Intermediate Work'!L$116*'Seasonality Impact'!M15)</f>
        <v/>
      </c>
      <c r="M15" s="15" t="str">
        <f>IF('Sales Mix'!$B15="","",'Sales Mix'!$B15*'Intermediate Work'!M$116*'Seasonality Impact'!N15)</f>
        <v/>
      </c>
      <c r="N15" s="15" t="str">
        <f>IF('Sales Mix'!$B15="","",'Sales Mix'!$B15*'Intermediate Work'!N$116*'Seasonality Impact'!O15)</f>
        <v/>
      </c>
      <c r="O15" s="15" t="str">
        <f>IF('Sales Mix'!$B15="","",'Sales Mix'!$B15*'Intermediate Work'!O$116*'Seasonality Impact'!P15)</f>
        <v/>
      </c>
      <c r="P15" s="15" t="str">
        <f>IF('Sales Mix'!$B15="","",'Sales Mix'!$B15*'Intermediate Work'!P$116*'Seasonality Impact'!Q15)</f>
        <v/>
      </c>
      <c r="Q15" s="15" t="str">
        <f>IF('Sales Mix'!$B15="","",'Sales Mix'!$B15*'Intermediate Work'!Q$116*'Seasonality Impact'!R15)</f>
        <v/>
      </c>
      <c r="R15" s="15" t="str">
        <f>IF('Sales Mix'!$B15="","",'Sales Mix'!$B15*'Intermediate Work'!R$116*'Seasonality Impact'!S15)</f>
        <v/>
      </c>
      <c r="S15" s="15" t="str">
        <f>IF('Sales Mix'!$B15="","",'Sales Mix'!$B15*'Intermediate Work'!S$116*'Seasonality Impact'!T15)</f>
        <v/>
      </c>
      <c r="T15" s="15" t="str">
        <f>IF('Sales Mix'!$B15="","",'Sales Mix'!$B15*'Intermediate Work'!T$116*'Seasonality Impact'!U15)</f>
        <v/>
      </c>
      <c r="U15" s="15" t="str">
        <f>IF('Sales Mix'!$B15="","",'Sales Mix'!$B15*'Intermediate Work'!U$116*'Seasonality Impact'!V15)</f>
        <v/>
      </c>
      <c r="V15" s="15" t="str">
        <f>IF('Sales Mix'!$B15="","",'Sales Mix'!$B15*'Intermediate Work'!V$116*'Seasonality Impact'!W15)</f>
        <v/>
      </c>
      <c r="W15" s="15" t="str">
        <f>IF('Sales Mix'!$B15="","",'Sales Mix'!$B15*'Intermediate Work'!W$116*'Seasonality Impact'!X15)</f>
        <v/>
      </c>
      <c r="X15" s="15" t="str">
        <f>IF('Sales Mix'!$B15="","",'Sales Mix'!$B15*'Intermediate Work'!X$116*'Seasonality Impact'!Y15)</f>
        <v/>
      </c>
      <c r="Y15" s="15" t="str">
        <f>IF('Sales Mix'!$B15="","",'Sales Mix'!$B15*'Intermediate Work'!Y$116*'Seasonality Impact'!Z15)</f>
        <v/>
      </c>
      <c r="Z15" s="15" t="str">
        <f>IF('Sales Mix'!$B15="","",'Sales Mix'!$B15*'Intermediate Work'!Z$116*'Seasonality Impact'!AA15)</f>
        <v/>
      </c>
      <c r="AA15" s="15" t="str">
        <f>IF('Sales Mix'!$B15="","",'Sales Mix'!$B15*'Intermediate Work'!AA$116*'Seasonality Impact'!AB15)</f>
        <v/>
      </c>
      <c r="AB15" s="15" t="str">
        <f>IF('Sales Mix'!$B15="","",'Sales Mix'!$B15*'Intermediate Work'!AB$116*'Seasonality Impact'!AC15)</f>
        <v/>
      </c>
      <c r="AC15" s="15" t="str">
        <f>IF('Sales Mix'!$B15="","",'Sales Mix'!$B15*'Intermediate Work'!AC$116*'Seasonality Impact'!AD15)</f>
        <v/>
      </c>
      <c r="AD15" s="15" t="str">
        <f>IF('Sales Mix'!$B15="","",'Sales Mix'!$B15*'Intermediate Work'!AD$116*'Seasonality Impact'!AE15)</f>
        <v/>
      </c>
      <c r="AE15" s="15" t="str">
        <f>IF('Sales Mix'!$B15="","",'Sales Mix'!$B15*'Intermediate Work'!AE$116*'Seasonality Impact'!AF15)</f>
        <v/>
      </c>
      <c r="AF15" s="15" t="str">
        <f>IF('Sales Mix'!$B15="","",'Sales Mix'!$B15*'Intermediate Work'!AF$116*'Seasonality Impact'!AG15)</f>
        <v/>
      </c>
      <c r="AG15" s="15" t="str">
        <f>IF('Sales Mix'!$B15="","",'Sales Mix'!$B15*'Intermediate Work'!AG$116*'Seasonality Impact'!AH15)</f>
        <v/>
      </c>
      <c r="AH15" s="15" t="str">
        <f>IF('Sales Mix'!$B15="","",'Sales Mix'!$B15*'Intermediate Work'!AH$116*'Seasonality Impact'!AI15)</f>
        <v/>
      </c>
      <c r="AI15" s="15" t="str">
        <f>IF('Sales Mix'!$B15="","",'Sales Mix'!$B15*'Intermediate Work'!AI$116*'Seasonality Impact'!AJ15)</f>
        <v/>
      </c>
      <c r="AJ15" s="15" t="str">
        <f>IF('Sales Mix'!$B15="","",'Sales Mix'!$B15*'Intermediate Work'!AJ$116*'Seasonality Impact'!AK15)</f>
        <v/>
      </c>
      <c r="AK15" s="15" t="str">
        <f>IF('Sales Mix'!$B15="","",'Sales Mix'!$B15*'Intermediate Work'!AK$116*'Seasonality Impact'!AL15)</f>
        <v/>
      </c>
    </row>
    <row r="16" spans="1:37" x14ac:dyDescent="0.25">
      <c r="A16" s="15" t="str">
        <f>IF('Sales Mix'!A16="","",'Sales Mix'!A16)</f>
        <v/>
      </c>
      <c r="B16" s="15" t="str">
        <f>IF('Sales Mix'!$B16="","",'Sales Mix'!$B16*'Intermediate Work'!B$116*'Seasonality Impact'!C16)</f>
        <v/>
      </c>
      <c r="C16" s="15" t="str">
        <f>IF('Sales Mix'!$B16="","",'Sales Mix'!$B16*'Intermediate Work'!C$116*'Seasonality Impact'!D16)</f>
        <v/>
      </c>
      <c r="D16" s="15" t="str">
        <f>IF('Sales Mix'!$B16="","",'Sales Mix'!$B16*'Intermediate Work'!D$116*'Seasonality Impact'!E16)</f>
        <v/>
      </c>
      <c r="E16" s="15" t="str">
        <f>IF('Sales Mix'!$B16="","",'Sales Mix'!$B16*'Intermediate Work'!E$116*'Seasonality Impact'!F16)</f>
        <v/>
      </c>
      <c r="F16" s="15" t="str">
        <f>IF('Sales Mix'!$B16="","",'Sales Mix'!$B16*'Intermediate Work'!F$116*'Seasonality Impact'!G16)</f>
        <v/>
      </c>
      <c r="G16" s="15" t="str">
        <f>IF('Sales Mix'!$B16="","",'Sales Mix'!$B16*'Intermediate Work'!G$116*'Seasonality Impact'!H16)</f>
        <v/>
      </c>
      <c r="H16" s="15" t="str">
        <f>IF('Sales Mix'!$B16="","",'Sales Mix'!$B16*'Intermediate Work'!H$116*'Seasonality Impact'!I16)</f>
        <v/>
      </c>
      <c r="I16" s="15" t="str">
        <f>IF('Sales Mix'!$B16="","",'Sales Mix'!$B16*'Intermediate Work'!I$116*'Seasonality Impact'!J16)</f>
        <v/>
      </c>
      <c r="J16" s="15" t="str">
        <f>IF('Sales Mix'!$B16="","",'Sales Mix'!$B16*'Intermediate Work'!J$116*'Seasonality Impact'!K16)</f>
        <v/>
      </c>
      <c r="K16" s="15" t="str">
        <f>IF('Sales Mix'!$B16="","",'Sales Mix'!$B16*'Intermediate Work'!K$116*'Seasonality Impact'!L16)</f>
        <v/>
      </c>
      <c r="L16" s="15" t="str">
        <f>IF('Sales Mix'!$B16="","",'Sales Mix'!$B16*'Intermediate Work'!L$116*'Seasonality Impact'!M16)</f>
        <v/>
      </c>
      <c r="M16" s="15" t="str">
        <f>IF('Sales Mix'!$B16="","",'Sales Mix'!$B16*'Intermediate Work'!M$116*'Seasonality Impact'!N16)</f>
        <v/>
      </c>
      <c r="N16" s="15" t="str">
        <f>IF('Sales Mix'!$B16="","",'Sales Mix'!$B16*'Intermediate Work'!N$116*'Seasonality Impact'!O16)</f>
        <v/>
      </c>
      <c r="O16" s="15" t="str">
        <f>IF('Sales Mix'!$B16="","",'Sales Mix'!$B16*'Intermediate Work'!O$116*'Seasonality Impact'!P16)</f>
        <v/>
      </c>
      <c r="P16" s="15" t="str">
        <f>IF('Sales Mix'!$B16="","",'Sales Mix'!$B16*'Intermediate Work'!P$116*'Seasonality Impact'!Q16)</f>
        <v/>
      </c>
      <c r="Q16" s="15" t="str">
        <f>IF('Sales Mix'!$B16="","",'Sales Mix'!$B16*'Intermediate Work'!Q$116*'Seasonality Impact'!R16)</f>
        <v/>
      </c>
      <c r="R16" s="15" t="str">
        <f>IF('Sales Mix'!$B16="","",'Sales Mix'!$B16*'Intermediate Work'!R$116*'Seasonality Impact'!S16)</f>
        <v/>
      </c>
      <c r="S16" s="15" t="str">
        <f>IF('Sales Mix'!$B16="","",'Sales Mix'!$B16*'Intermediate Work'!S$116*'Seasonality Impact'!T16)</f>
        <v/>
      </c>
      <c r="T16" s="15" t="str">
        <f>IF('Sales Mix'!$B16="","",'Sales Mix'!$B16*'Intermediate Work'!T$116*'Seasonality Impact'!U16)</f>
        <v/>
      </c>
      <c r="U16" s="15" t="str">
        <f>IF('Sales Mix'!$B16="","",'Sales Mix'!$B16*'Intermediate Work'!U$116*'Seasonality Impact'!V16)</f>
        <v/>
      </c>
      <c r="V16" s="15" t="str">
        <f>IF('Sales Mix'!$B16="","",'Sales Mix'!$B16*'Intermediate Work'!V$116*'Seasonality Impact'!W16)</f>
        <v/>
      </c>
      <c r="W16" s="15" t="str">
        <f>IF('Sales Mix'!$B16="","",'Sales Mix'!$B16*'Intermediate Work'!W$116*'Seasonality Impact'!X16)</f>
        <v/>
      </c>
      <c r="X16" s="15" t="str">
        <f>IF('Sales Mix'!$B16="","",'Sales Mix'!$B16*'Intermediate Work'!X$116*'Seasonality Impact'!Y16)</f>
        <v/>
      </c>
      <c r="Y16" s="15" t="str">
        <f>IF('Sales Mix'!$B16="","",'Sales Mix'!$B16*'Intermediate Work'!Y$116*'Seasonality Impact'!Z16)</f>
        <v/>
      </c>
      <c r="Z16" s="15" t="str">
        <f>IF('Sales Mix'!$B16="","",'Sales Mix'!$B16*'Intermediate Work'!Z$116*'Seasonality Impact'!AA16)</f>
        <v/>
      </c>
      <c r="AA16" s="15" t="str">
        <f>IF('Sales Mix'!$B16="","",'Sales Mix'!$B16*'Intermediate Work'!AA$116*'Seasonality Impact'!AB16)</f>
        <v/>
      </c>
      <c r="AB16" s="15" t="str">
        <f>IF('Sales Mix'!$B16="","",'Sales Mix'!$B16*'Intermediate Work'!AB$116*'Seasonality Impact'!AC16)</f>
        <v/>
      </c>
      <c r="AC16" s="15" t="str">
        <f>IF('Sales Mix'!$B16="","",'Sales Mix'!$B16*'Intermediate Work'!AC$116*'Seasonality Impact'!AD16)</f>
        <v/>
      </c>
      <c r="AD16" s="15" t="str">
        <f>IF('Sales Mix'!$B16="","",'Sales Mix'!$B16*'Intermediate Work'!AD$116*'Seasonality Impact'!AE16)</f>
        <v/>
      </c>
      <c r="AE16" s="15" t="str">
        <f>IF('Sales Mix'!$B16="","",'Sales Mix'!$B16*'Intermediate Work'!AE$116*'Seasonality Impact'!AF16)</f>
        <v/>
      </c>
      <c r="AF16" s="15" t="str">
        <f>IF('Sales Mix'!$B16="","",'Sales Mix'!$B16*'Intermediate Work'!AF$116*'Seasonality Impact'!AG16)</f>
        <v/>
      </c>
      <c r="AG16" s="15" t="str">
        <f>IF('Sales Mix'!$B16="","",'Sales Mix'!$B16*'Intermediate Work'!AG$116*'Seasonality Impact'!AH16)</f>
        <v/>
      </c>
      <c r="AH16" s="15" t="str">
        <f>IF('Sales Mix'!$B16="","",'Sales Mix'!$B16*'Intermediate Work'!AH$116*'Seasonality Impact'!AI16)</f>
        <v/>
      </c>
      <c r="AI16" s="15" t="str">
        <f>IF('Sales Mix'!$B16="","",'Sales Mix'!$B16*'Intermediate Work'!AI$116*'Seasonality Impact'!AJ16)</f>
        <v/>
      </c>
      <c r="AJ16" s="15" t="str">
        <f>IF('Sales Mix'!$B16="","",'Sales Mix'!$B16*'Intermediate Work'!AJ$116*'Seasonality Impact'!AK16)</f>
        <v/>
      </c>
      <c r="AK16" s="15" t="str">
        <f>IF('Sales Mix'!$B16="","",'Sales Mix'!$B16*'Intermediate Work'!AK$116*'Seasonality Impact'!AL16)</f>
        <v/>
      </c>
    </row>
    <row r="17" spans="1:37" x14ac:dyDescent="0.25">
      <c r="A17" s="15" t="str">
        <f>IF('Sales Mix'!A17="","",'Sales Mix'!A17)</f>
        <v/>
      </c>
      <c r="B17" s="15" t="str">
        <f>IF('Sales Mix'!$B17="","",'Sales Mix'!$B17*'Intermediate Work'!B$116*'Seasonality Impact'!C17)</f>
        <v/>
      </c>
      <c r="C17" s="15" t="str">
        <f>IF('Sales Mix'!$B17="","",'Sales Mix'!$B17*'Intermediate Work'!C$116*'Seasonality Impact'!D17)</f>
        <v/>
      </c>
      <c r="D17" s="15" t="str">
        <f>IF('Sales Mix'!$B17="","",'Sales Mix'!$B17*'Intermediate Work'!D$116*'Seasonality Impact'!E17)</f>
        <v/>
      </c>
      <c r="E17" s="15" t="str">
        <f>IF('Sales Mix'!$B17="","",'Sales Mix'!$B17*'Intermediate Work'!E$116*'Seasonality Impact'!F17)</f>
        <v/>
      </c>
      <c r="F17" s="15" t="str">
        <f>IF('Sales Mix'!$B17="","",'Sales Mix'!$B17*'Intermediate Work'!F$116*'Seasonality Impact'!G17)</f>
        <v/>
      </c>
      <c r="G17" s="15" t="str">
        <f>IF('Sales Mix'!$B17="","",'Sales Mix'!$B17*'Intermediate Work'!G$116*'Seasonality Impact'!H17)</f>
        <v/>
      </c>
      <c r="H17" s="15" t="str">
        <f>IF('Sales Mix'!$B17="","",'Sales Mix'!$B17*'Intermediate Work'!H$116*'Seasonality Impact'!I17)</f>
        <v/>
      </c>
      <c r="I17" s="15" t="str">
        <f>IF('Sales Mix'!$B17="","",'Sales Mix'!$B17*'Intermediate Work'!I$116*'Seasonality Impact'!J17)</f>
        <v/>
      </c>
      <c r="J17" s="15" t="str">
        <f>IF('Sales Mix'!$B17="","",'Sales Mix'!$B17*'Intermediate Work'!J$116*'Seasonality Impact'!K17)</f>
        <v/>
      </c>
      <c r="K17" s="15" t="str">
        <f>IF('Sales Mix'!$B17="","",'Sales Mix'!$B17*'Intermediate Work'!K$116*'Seasonality Impact'!L17)</f>
        <v/>
      </c>
      <c r="L17" s="15" t="str">
        <f>IF('Sales Mix'!$B17="","",'Sales Mix'!$B17*'Intermediate Work'!L$116*'Seasonality Impact'!M17)</f>
        <v/>
      </c>
      <c r="M17" s="15" t="str">
        <f>IF('Sales Mix'!$B17="","",'Sales Mix'!$B17*'Intermediate Work'!M$116*'Seasonality Impact'!N17)</f>
        <v/>
      </c>
      <c r="N17" s="15" t="str">
        <f>IF('Sales Mix'!$B17="","",'Sales Mix'!$B17*'Intermediate Work'!N$116*'Seasonality Impact'!O17)</f>
        <v/>
      </c>
      <c r="O17" s="15" t="str">
        <f>IF('Sales Mix'!$B17="","",'Sales Mix'!$B17*'Intermediate Work'!O$116*'Seasonality Impact'!P17)</f>
        <v/>
      </c>
      <c r="P17" s="15" t="str">
        <f>IF('Sales Mix'!$B17="","",'Sales Mix'!$B17*'Intermediate Work'!P$116*'Seasonality Impact'!Q17)</f>
        <v/>
      </c>
      <c r="Q17" s="15" t="str">
        <f>IF('Sales Mix'!$B17="","",'Sales Mix'!$B17*'Intermediate Work'!Q$116*'Seasonality Impact'!R17)</f>
        <v/>
      </c>
      <c r="R17" s="15" t="str">
        <f>IF('Sales Mix'!$B17="","",'Sales Mix'!$B17*'Intermediate Work'!R$116*'Seasonality Impact'!S17)</f>
        <v/>
      </c>
      <c r="S17" s="15" t="str">
        <f>IF('Sales Mix'!$B17="","",'Sales Mix'!$B17*'Intermediate Work'!S$116*'Seasonality Impact'!T17)</f>
        <v/>
      </c>
      <c r="T17" s="15" t="str">
        <f>IF('Sales Mix'!$B17="","",'Sales Mix'!$B17*'Intermediate Work'!T$116*'Seasonality Impact'!U17)</f>
        <v/>
      </c>
      <c r="U17" s="15" t="str">
        <f>IF('Sales Mix'!$B17="","",'Sales Mix'!$B17*'Intermediate Work'!U$116*'Seasonality Impact'!V17)</f>
        <v/>
      </c>
      <c r="V17" s="15" t="str">
        <f>IF('Sales Mix'!$B17="","",'Sales Mix'!$B17*'Intermediate Work'!V$116*'Seasonality Impact'!W17)</f>
        <v/>
      </c>
      <c r="W17" s="15" t="str">
        <f>IF('Sales Mix'!$B17="","",'Sales Mix'!$B17*'Intermediate Work'!W$116*'Seasonality Impact'!X17)</f>
        <v/>
      </c>
      <c r="X17" s="15" t="str">
        <f>IF('Sales Mix'!$B17="","",'Sales Mix'!$B17*'Intermediate Work'!X$116*'Seasonality Impact'!Y17)</f>
        <v/>
      </c>
      <c r="Y17" s="15" t="str">
        <f>IF('Sales Mix'!$B17="","",'Sales Mix'!$B17*'Intermediate Work'!Y$116*'Seasonality Impact'!Z17)</f>
        <v/>
      </c>
      <c r="Z17" s="15" t="str">
        <f>IF('Sales Mix'!$B17="","",'Sales Mix'!$B17*'Intermediate Work'!Z$116*'Seasonality Impact'!AA17)</f>
        <v/>
      </c>
      <c r="AA17" s="15" t="str">
        <f>IF('Sales Mix'!$B17="","",'Sales Mix'!$B17*'Intermediate Work'!AA$116*'Seasonality Impact'!AB17)</f>
        <v/>
      </c>
      <c r="AB17" s="15" t="str">
        <f>IF('Sales Mix'!$B17="","",'Sales Mix'!$B17*'Intermediate Work'!AB$116*'Seasonality Impact'!AC17)</f>
        <v/>
      </c>
      <c r="AC17" s="15" t="str">
        <f>IF('Sales Mix'!$B17="","",'Sales Mix'!$B17*'Intermediate Work'!AC$116*'Seasonality Impact'!AD17)</f>
        <v/>
      </c>
      <c r="AD17" s="15" t="str">
        <f>IF('Sales Mix'!$B17="","",'Sales Mix'!$B17*'Intermediate Work'!AD$116*'Seasonality Impact'!AE17)</f>
        <v/>
      </c>
      <c r="AE17" s="15" t="str">
        <f>IF('Sales Mix'!$B17="","",'Sales Mix'!$B17*'Intermediate Work'!AE$116*'Seasonality Impact'!AF17)</f>
        <v/>
      </c>
      <c r="AF17" s="15" t="str">
        <f>IF('Sales Mix'!$B17="","",'Sales Mix'!$B17*'Intermediate Work'!AF$116*'Seasonality Impact'!AG17)</f>
        <v/>
      </c>
      <c r="AG17" s="15" t="str">
        <f>IF('Sales Mix'!$B17="","",'Sales Mix'!$B17*'Intermediate Work'!AG$116*'Seasonality Impact'!AH17)</f>
        <v/>
      </c>
      <c r="AH17" s="15" t="str">
        <f>IF('Sales Mix'!$B17="","",'Sales Mix'!$B17*'Intermediate Work'!AH$116*'Seasonality Impact'!AI17)</f>
        <v/>
      </c>
      <c r="AI17" s="15" t="str">
        <f>IF('Sales Mix'!$B17="","",'Sales Mix'!$B17*'Intermediate Work'!AI$116*'Seasonality Impact'!AJ17)</f>
        <v/>
      </c>
      <c r="AJ17" s="15" t="str">
        <f>IF('Sales Mix'!$B17="","",'Sales Mix'!$B17*'Intermediate Work'!AJ$116*'Seasonality Impact'!AK17)</f>
        <v/>
      </c>
      <c r="AK17" s="15" t="str">
        <f>IF('Sales Mix'!$B17="","",'Sales Mix'!$B17*'Intermediate Work'!AK$116*'Seasonality Impact'!AL17)</f>
        <v/>
      </c>
    </row>
    <row r="18" spans="1:37" x14ac:dyDescent="0.25">
      <c r="A18" s="15" t="str">
        <f>IF('Sales Mix'!A18="","",'Sales Mix'!A18)</f>
        <v/>
      </c>
      <c r="B18" s="15" t="str">
        <f>IF('Sales Mix'!$B18="","",'Sales Mix'!$B18*'Intermediate Work'!B$116*'Seasonality Impact'!C18)</f>
        <v/>
      </c>
      <c r="C18" s="15" t="str">
        <f>IF('Sales Mix'!$B18="","",'Sales Mix'!$B18*'Intermediate Work'!C$116*'Seasonality Impact'!D18)</f>
        <v/>
      </c>
      <c r="D18" s="15" t="str">
        <f>IF('Sales Mix'!$B18="","",'Sales Mix'!$B18*'Intermediate Work'!D$116*'Seasonality Impact'!E18)</f>
        <v/>
      </c>
      <c r="E18" s="15" t="str">
        <f>IF('Sales Mix'!$B18="","",'Sales Mix'!$B18*'Intermediate Work'!E$116*'Seasonality Impact'!F18)</f>
        <v/>
      </c>
      <c r="F18" s="15" t="str">
        <f>IF('Sales Mix'!$B18="","",'Sales Mix'!$B18*'Intermediate Work'!F$116*'Seasonality Impact'!G18)</f>
        <v/>
      </c>
      <c r="G18" s="15" t="str">
        <f>IF('Sales Mix'!$B18="","",'Sales Mix'!$B18*'Intermediate Work'!G$116*'Seasonality Impact'!H18)</f>
        <v/>
      </c>
      <c r="H18" s="15" t="str">
        <f>IF('Sales Mix'!$B18="","",'Sales Mix'!$B18*'Intermediate Work'!H$116*'Seasonality Impact'!I18)</f>
        <v/>
      </c>
      <c r="I18" s="15" t="str">
        <f>IF('Sales Mix'!$B18="","",'Sales Mix'!$B18*'Intermediate Work'!I$116*'Seasonality Impact'!J18)</f>
        <v/>
      </c>
      <c r="J18" s="15" t="str">
        <f>IF('Sales Mix'!$B18="","",'Sales Mix'!$B18*'Intermediate Work'!J$116*'Seasonality Impact'!K18)</f>
        <v/>
      </c>
      <c r="K18" s="15" t="str">
        <f>IF('Sales Mix'!$B18="","",'Sales Mix'!$B18*'Intermediate Work'!K$116*'Seasonality Impact'!L18)</f>
        <v/>
      </c>
      <c r="L18" s="15" t="str">
        <f>IF('Sales Mix'!$B18="","",'Sales Mix'!$B18*'Intermediate Work'!L$116*'Seasonality Impact'!M18)</f>
        <v/>
      </c>
      <c r="M18" s="15" t="str">
        <f>IF('Sales Mix'!$B18="","",'Sales Mix'!$B18*'Intermediate Work'!M$116*'Seasonality Impact'!N18)</f>
        <v/>
      </c>
      <c r="N18" s="15" t="str">
        <f>IF('Sales Mix'!$B18="","",'Sales Mix'!$B18*'Intermediate Work'!N$116*'Seasonality Impact'!O18)</f>
        <v/>
      </c>
      <c r="O18" s="15" t="str">
        <f>IF('Sales Mix'!$B18="","",'Sales Mix'!$B18*'Intermediate Work'!O$116*'Seasonality Impact'!P18)</f>
        <v/>
      </c>
      <c r="P18" s="15" t="str">
        <f>IF('Sales Mix'!$B18="","",'Sales Mix'!$B18*'Intermediate Work'!P$116*'Seasonality Impact'!Q18)</f>
        <v/>
      </c>
      <c r="Q18" s="15" t="str">
        <f>IF('Sales Mix'!$B18="","",'Sales Mix'!$B18*'Intermediate Work'!Q$116*'Seasonality Impact'!R18)</f>
        <v/>
      </c>
      <c r="R18" s="15" t="str">
        <f>IF('Sales Mix'!$B18="","",'Sales Mix'!$B18*'Intermediate Work'!R$116*'Seasonality Impact'!S18)</f>
        <v/>
      </c>
      <c r="S18" s="15" t="str">
        <f>IF('Sales Mix'!$B18="","",'Sales Mix'!$B18*'Intermediate Work'!S$116*'Seasonality Impact'!T18)</f>
        <v/>
      </c>
      <c r="T18" s="15" t="str">
        <f>IF('Sales Mix'!$B18="","",'Sales Mix'!$B18*'Intermediate Work'!T$116*'Seasonality Impact'!U18)</f>
        <v/>
      </c>
      <c r="U18" s="15" t="str">
        <f>IF('Sales Mix'!$B18="","",'Sales Mix'!$B18*'Intermediate Work'!U$116*'Seasonality Impact'!V18)</f>
        <v/>
      </c>
      <c r="V18" s="15" t="str">
        <f>IF('Sales Mix'!$B18="","",'Sales Mix'!$B18*'Intermediate Work'!V$116*'Seasonality Impact'!W18)</f>
        <v/>
      </c>
      <c r="W18" s="15" t="str">
        <f>IF('Sales Mix'!$B18="","",'Sales Mix'!$B18*'Intermediate Work'!W$116*'Seasonality Impact'!X18)</f>
        <v/>
      </c>
      <c r="X18" s="15" t="str">
        <f>IF('Sales Mix'!$B18="","",'Sales Mix'!$B18*'Intermediate Work'!X$116*'Seasonality Impact'!Y18)</f>
        <v/>
      </c>
      <c r="Y18" s="15" t="str">
        <f>IF('Sales Mix'!$B18="","",'Sales Mix'!$B18*'Intermediate Work'!Y$116*'Seasonality Impact'!Z18)</f>
        <v/>
      </c>
      <c r="Z18" s="15" t="str">
        <f>IF('Sales Mix'!$B18="","",'Sales Mix'!$B18*'Intermediate Work'!Z$116*'Seasonality Impact'!AA18)</f>
        <v/>
      </c>
      <c r="AA18" s="15" t="str">
        <f>IF('Sales Mix'!$B18="","",'Sales Mix'!$B18*'Intermediate Work'!AA$116*'Seasonality Impact'!AB18)</f>
        <v/>
      </c>
      <c r="AB18" s="15" t="str">
        <f>IF('Sales Mix'!$B18="","",'Sales Mix'!$B18*'Intermediate Work'!AB$116*'Seasonality Impact'!AC18)</f>
        <v/>
      </c>
      <c r="AC18" s="15" t="str">
        <f>IF('Sales Mix'!$B18="","",'Sales Mix'!$B18*'Intermediate Work'!AC$116*'Seasonality Impact'!AD18)</f>
        <v/>
      </c>
      <c r="AD18" s="15" t="str">
        <f>IF('Sales Mix'!$B18="","",'Sales Mix'!$B18*'Intermediate Work'!AD$116*'Seasonality Impact'!AE18)</f>
        <v/>
      </c>
      <c r="AE18" s="15" t="str">
        <f>IF('Sales Mix'!$B18="","",'Sales Mix'!$B18*'Intermediate Work'!AE$116*'Seasonality Impact'!AF18)</f>
        <v/>
      </c>
      <c r="AF18" s="15" t="str">
        <f>IF('Sales Mix'!$B18="","",'Sales Mix'!$B18*'Intermediate Work'!AF$116*'Seasonality Impact'!AG18)</f>
        <v/>
      </c>
      <c r="AG18" s="15" t="str">
        <f>IF('Sales Mix'!$B18="","",'Sales Mix'!$B18*'Intermediate Work'!AG$116*'Seasonality Impact'!AH18)</f>
        <v/>
      </c>
      <c r="AH18" s="15" t="str">
        <f>IF('Sales Mix'!$B18="","",'Sales Mix'!$B18*'Intermediate Work'!AH$116*'Seasonality Impact'!AI18)</f>
        <v/>
      </c>
      <c r="AI18" s="15" t="str">
        <f>IF('Sales Mix'!$B18="","",'Sales Mix'!$B18*'Intermediate Work'!AI$116*'Seasonality Impact'!AJ18)</f>
        <v/>
      </c>
      <c r="AJ18" s="15" t="str">
        <f>IF('Sales Mix'!$B18="","",'Sales Mix'!$B18*'Intermediate Work'!AJ$116*'Seasonality Impact'!AK18)</f>
        <v/>
      </c>
      <c r="AK18" s="15" t="str">
        <f>IF('Sales Mix'!$B18="","",'Sales Mix'!$B18*'Intermediate Work'!AK$116*'Seasonality Impact'!AL18)</f>
        <v/>
      </c>
    </row>
    <row r="19" spans="1:37" x14ac:dyDescent="0.25">
      <c r="A19" s="15" t="str">
        <f>IF('Sales Mix'!A19="","",'Sales Mix'!A19)</f>
        <v/>
      </c>
      <c r="B19" s="15" t="str">
        <f>IF('Sales Mix'!$B19="","",'Sales Mix'!$B19*'Intermediate Work'!B$116*'Seasonality Impact'!C19)</f>
        <v/>
      </c>
      <c r="C19" s="15" t="str">
        <f>IF('Sales Mix'!$B19="","",'Sales Mix'!$B19*'Intermediate Work'!C$116*'Seasonality Impact'!D19)</f>
        <v/>
      </c>
      <c r="D19" s="15" t="str">
        <f>IF('Sales Mix'!$B19="","",'Sales Mix'!$B19*'Intermediate Work'!D$116*'Seasonality Impact'!E19)</f>
        <v/>
      </c>
      <c r="E19" s="15" t="str">
        <f>IF('Sales Mix'!$B19="","",'Sales Mix'!$B19*'Intermediate Work'!E$116*'Seasonality Impact'!F19)</f>
        <v/>
      </c>
      <c r="F19" s="15" t="str">
        <f>IF('Sales Mix'!$B19="","",'Sales Mix'!$B19*'Intermediate Work'!F$116*'Seasonality Impact'!G19)</f>
        <v/>
      </c>
      <c r="G19" s="15" t="str">
        <f>IF('Sales Mix'!$B19="","",'Sales Mix'!$B19*'Intermediate Work'!G$116*'Seasonality Impact'!H19)</f>
        <v/>
      </c>
      <c r="H19" s="15" t="str">
        <f>IF('Sales Mix'!$B19="","",'Sales Mix'!$B19*'Intermediate Work'!H$116*'Seasonality Impact'!I19)</f>
        <v/>
      </c>
      <c r="I19" s="15" t="str">
        <f>IF('Sales Mix'!$B19="","",'Sales Mix'!$B19*'Intermediate Work'!I$116*'Seasonality Impact'!J19)</f>
        <v/>
      </c>
      <c r="J19" s="15" t="str">
        <f>IF('Sales Mix'!$B19="","",'Sales Mix'!$B19*'Intermediate Work'!J$116*'Seasonality Impact'!K19)</f>
        <v/>
      </c>
      <c r="K19" s="15" t="str">
        <f>IF('Sales Mix'!$B19="","",'Sales Mix'!$B19*'Intermediate Work'!K$116*'Seasonality Impact'!L19)</f>
        <v/>
      </c>
      <c r="L19" s="15" t="str">
        <f>IF('Sales Mix'!$B19="","",'Sales Mix'!$B19*'Intermediate Work'!L$116*'Seasonality Impact'!M19)</f>
        <v/>
      </c>
      <c r="M19" s="15" t="str">
        <f>IF('Sales Mix'!$B19="","",'Sales Mix'!$B19*'Intermediate Work'!M$116*'Seasonality Impact'!N19)</f>
        <v/>
      </c>
      <c r="N19" s="15" t="str">
        <f>IF('Sales Mix'!$B19="","",'Sales Mix'!$B19*'Intermediate Work'!N$116*'Seasonality Impact'!O19)</f>
        <v/>
      </c>
      <c r="O19" s="15" t="str">
        <f>IF('Sales Mix'!$B19="","",'Sales Mix'!$B19*'Intermediate Work'!O$116*'Seasonality Impact'!P19)</f>
        <v/>
      </c>
      <c r="P19" s="15" t="str">
        <f>IF('Sales Mix'!$B19="","",'Sales Mix'!$B19*'Intermediate Work'!P$116*'Seasonality Impact'!Q19)</f>
        <v/>
      </c>
      <c r="Q19" s="15" t="str">
        <f>IF('Sales Mix'!$B19="","",'Sales Mix'!$B19*'Intermediate Work'!Q$116*'Seasonality Impact'!R19)</f>
        <v/>
      </c>
      <c r="R19" s="15" t="str">
        <f>IF('Sales Mix'!$B19="","",'Sales Mix'!$B19*'Intermediate Work'!R$116*'Seasonality Impact'!S19)</f>
        <v/>
      </c>
      <c r="S19" s="15" t="str">
        <f>IF('Sales Mix'!$B19="","",'Sales Mix'!$B19*'Intermediate Work'!S$116*'Seasonality Impact'!T19)</f>
        <v/>
      </c>
      <c r="T19" s="15" t="str">
        <f>IF('Sales Mix'!$B19="","",'Sales Mix'!$B19*'Intermediate Work'!T$116*'Seasonality Impact'!U19)</f>
        <v/>
      </c>
      <c r="U19" s="15" t="str">
        <f>IF('Sales Mix'!$B19="","",'Sales Mix'!$B19*'Intermediate Work'!U$116*'Seasonality Impact'!V19)</f>
        <v/>
      </c>
      <c r="V19" s="15" t="str">
        <f>IF('Sales Mix'!$B19="","",'Sales Mix'!$B19*'Intermediate Work'!V$116*'Seasonality Impact'!W19)</f>
        <v/>
      </c>
      <c r="W19" s="15" t="str">
        <f>IF('Sales Mix'!$B19="","",'Sales Mix'!$B19*'Intermediate Work'!W$116*'Seasonality Impact'!X19)</f>
        <v/>
      </c>
      <c r="X19" s="15" t="str">
        <f>IF('Sales Mix'!$B19="","",'Sales Mix'!$B19*'Intermediate Work'!X$116*'Seasonality Impact'!Y19)</f>
        <v/>
      </c>
      <c r="Y19" s="15" t="str">
        <f>IF('Sales Mix'!$B19="","",'Sales Mix'!$B19*'Intermediate Work'!Y$116*'Seasonality Impact'!Z19)</f>
        <v/>
      </c>
      <c r="Z19" s="15" t="str">
        <f>IF('Sales Mix'!$B19="","",'Sales Mix'!$B19*'Intermediate Work'!Z$116*'Seasonality Impact'!AA19)</f>
        <v/>
      </c>
      <c r="AA19" s="15" t="str">
        <f>IF('Sales Mix'!$B19="","",'Sales Mix'!$B19*'Intermediate Work'!AA$116*'Seasonality Impact'!AB19)</f>
        <v/>
      </c>
      <c r="AB19" s="15" t="str">
        <f>IF('Sales Mix'!$B19="","",'Sales Mix'!$B19*'Intermediate Work'!AB$116*'Seasonality Impact'!AC19)</f>
        <v/>
      </c>
      <c r="AC19" s="15" t="str">
        <f>IF('Sales Mix'!$B19="","",'Sales Mix'!$B19*'Intermediate Work'!AC$116*'Seasonality Impact'!AD19)</f>
        <v/>
      </c>
      <c r="AD19" s="15" t="str">
        <f>IF('Sales Mix'!$B19="","",'Sales Mix'!$B19*'Intermediate Work'!AD$116*'Seasonality Impact'!AE19)</f>
        <v/>
      </c>
      <c r="AE19" s="15" t="str">
        <f>IF('Sales Mix'!$B19="","",'Sales Mix'!$B19*'Intermediate Work'!AE$116*'Seasonality Impact'!AF19)</f>
        <v/>
      </c>
      <c r="AF19" s="15" t="str">
        <f>IF('Sales Mix'!$B19="","",'Sales Mix'!$B19*'Intermediate Work'!AF$116*'Seasonality Impact'!AG19)</f>
        <v/>
      </c>
      <c r="AG19" s="15" t="str">
        <f>IF('Sales Mix'!$B19="","",'Sales Mix'!$B19*'Intermediate Work'!AG$116*'Seasonality Impact'!AH19)</f>
        <v/>
      </c>
      <c r="AH19" s="15" t="str">
        <f>IF('Sales Mix'!$B19="","",'Sales Mix'!$B19*'Intermediate Work'!AH$116*'Seasonality Impact'!AI19)</f>
        <v/>
      </c>
      <c r="AI19" s="15" t="str">
        <f>IF('Sales Mix'!$B19="","",'Sales Mix'!$B19*'Intermediate Work'!AI$116*'Seasonality Impact'!AJ19)</f>
        <v/>
      </c>
      <c r="AJ19" s="15" t="str">
        <f>IF('Sales Mix'!$B19="","",'Sales Mix'!$B19*'Intermediate Work'!AJ$116*'Seasonality Impact'!AK19)</f>
        <v/>
      </c>
      <c r="AK19" s="15" t="str">
        <f>IF('Sales Mix'!$B19="","",'Sales Mix'!$B19*'Intermediate Work'!AK$116*'Seasonality Impact'!AL19)</f>
        <v/>
      </c>
    </row>
    <row r="20" spans="1:37" x14ac:dyDescent="0.25">
      <c r="A20" s="15" t="str">
        <f>IF('Sales Mix'!A20="","",'Sales Mix'!A20)</f>
        <v/>
      </c>
      <c r="B20" s="15" t="str">
        <f>IF('Sales Mix'!$B20="","",'Sales Mix'!$B20*'Intermediate Work'!B$116*'Seasonality Impact'!C20)</f>
        <v/>
      </c>
      <c r="C20" s="15" t="str">
        <f>IF('Sales Mix'!$B20="","",'Sales Mix'!$B20*'Intermediate Work'!C$116*'Seasonality Impact'!D20)</f>
        <v/>
      </c>
      <c r="D20" s="15" t="str">
        <f>IF('Sales Mix'!$B20="","",'Sales Mix'!$B20*'Intermediate Work'!D$116*'Seasonality Impact'!E20)</f>
        <v/>
      </c>
      <c r="E20" s="15" t="str">
        <f>IF('Sales Mix'!$B20="","",'Sales Mix'!$B20*'Intermediate Work'!E$116*'Seasonality Impact'!F20)</f>
        <v/>
      </c>
      <c r="F20" s="15" t="str">
        <f>IF('Sales Mix'!$B20="","",'Sales Mix'!$B20*'Intermediate Work'!F$116*'Seasonality Impact'!G20)</f>
        <v/>
      </c>
      <c r="G20" s="15" t="str">
        <f>IF('Sales Mix'!$B20="","",'Sales Mix'!$B20*'Intermediate Work'!G$116*'Seasonality Impact'!H20)</f>
        <v/>
      </c>
      <c r="H20" s="15" t="str">
        <f>IF('Sales Mix'!$B20="","",'Sales Mix'!$B20*'Intermediate Work'!H$116*'Seasonality Impact'!I20)</f>
        <v/>
      </c>
      <c r="I20" s="15" t="str">
        <f>IF('Sales Mix'!$B20="","",'Sales Mix'!$B20*'Intermediate Work'!I$116*'Seasonality Impact'!J20)</f>
        <v/>
      </c>
      <c r="J20" s="15" t="str">
        <f>IF('Sales Mix'!$B20="","",'Sales Mix'!$B20*'Intermediate Work'!J$116*'Seasonality Impact'!K20)</f>
        <v/>
      </c>
      <c r="K20" s="15" t="str">
        <f>IF('Sales Mix'!$B20="","",'Sales Mix'!$B20*'Intermediate Work'!K$116*'Seasonality Impact'!L20)</f>
        <v/>
      </c>
      <c r="L20" s="15" t="str">
        <f>IF('Sales Mix'!$B20="","",'Sales Mix'!$B20*'Intermediate Work'!L$116*'Seasonality Impact'!M20)</f>
        <v/>
      </c>
      <c r="M20" s="15" t="str">
        <f>IF('Sales Mix'!$B20="","",'Sales Mix'!$B20*'Intermediate Work'!M$116*'Seasonality Impact'!N20)</f>
        <v/>
      </c>
      <c r="N20" s="15" t="str">
        <f>IF('Sales Mix'!$B20="","",'Sales Mix'!$B20*'Intermediate Work'!N$116*'Seasonality Impact'!O20)</f>
        <v/>
      </c>
      <c r="O20" s="15" t="str">
        <f>IF('Sales Mix'!$B20="","",'Sales Mix'!$B20*'Intermediate Work'!O$116*'Seasonality Impact'!P20)</f>
        <v/>
      </c>
      <c r="P20" s="15" t="str">
        <f>IF('Sales Mix'!$B20="","",'Sales Mix'!$B20*'Intermediate Work'!P$116*'Seasonality Impact'!Q20)</f>
        <v/>
      </c>
      <c r="Q20" s="15" t="str">
        <f>IF('Sales Mix'!$B20="","",'Sales Mix'!$B20*'Intermediate Work'!Q$116*'Seasonality Impact'!R20)</f>
        <v/>
      </c>
      <c r="R20" s="15" t="str">
        <f>IF('Sales Mix'!$B20="","",'Sales Mix'!$B20*'Intermediate Work'!R$116*'Seasonality Impact'!S20)</f>
        <v/>
      </c>
      <c r="S20" s="15" t="str">
        <f>IF('Sales Mix'!$B20="","",'Sales Mix'!$B20*'Intermediate Work'!S$116*'Seasonality Impact'!T20)</f>
        <v/>
      </c>
      <c r="T20" s="15" t="str">
        <f>IF('Sales Mix'!$B20="","",'Sales Mix'!$B20*'Intermediate Work'!T$116*'Seasonality Impact'!U20)</f>
        <v/>
      </c>
      <c r="U20" s="15" t="str">
        <f>IF('Sales Mix'!$B20="","",'Sales Mix'!$B20*'Intermediate Work'!U$116*'Seasonality Impact'!V20)</f>
        <v/>
      </c>
      <c r="V20" s="15" t="str">
        <f>IF('Sales Mix'!$B20="","",'Sales Mix'!$B20*'Intermediate Work'!V$116*'Seasonality Impact'!W20)</f>
        <v/>
      </c>
      <c r="W20" s="15" t="str">
        <f>IF('Sales Mix'!$B20="","",'Sales Mix'!$B20*'Intermediate Work'!W$116*'Seasonality Impact'!X20)</f>
        <v/>
      </c>
      <c r="X20" s="15" t="str">
        <f>IF('Sales Mix'!$B20="","",'Sales Mix'!$B20*'Intermediate Work'!X$116*'Seasonality Impact'!Y20)</f>
        <v/>
      </c>
      <c r="Y20" s="15" t="str">
        <f>IF('Sales Mix'!$B20="","",'Sales Mix'!$B20*'Intermediate Work'!Y$116*'Seasonality Impact'!Z20)</f>
        <v/>
      </c>
      <c r="Z20" s="15" t="str">
        <f>IF('Sales Mix'!$B20="","",'Sales Mix'!$B20*'Intermediate Work'!Z$116*'Seasonality Impact'!AA20)</f>
        <v/>
      </c>
      <c r="AA20" s="15" t="str">
        <f>IF('Sales Mix'!$B20="","",'Sales Mix'!$B20*'Intermediate Work'!AA$116*'Seasonality Impact'!AB20)</f>
        <v/>
      </c>
      <c r="AB20" s="15" t="str">
        <f>IF('Sales Mix'!$B20="","",'Sales Mix'!$B20*'Intermediate Work'!AB$116*'Seasonality Impact'!AC20)</f>
        <v/>
      </c>
      <c r="AC20" s="15" t="str">
        <f>IF('Sales Mix'!$B20="","",'Sales Mix'!$B20*'Intermediate Work'!AC$116*'Seasonality Impact'!AD20)</f>
        <v/>
      </c>
      <c r="AD20" s="15" t="str">
        <f>IF('Sales Mix'!$B20="","",'Sales Mix'!$B20*'Intermediate Work'!AD$116*'Seasonality Impact'!AE20)</f>
        <v/>
      </c>
      <c r="AE20" s="15" t="str">
        <f>IF('Sales Mix'!$B20="","",'Sales Mix'!$B20*'Intermediate Work'!AE$116*'Seasonality Impact'!AF20)</f>
        <v/>
      </c>
      <c r="AF20" s="15" t="str">
        <f>IF('Sales Mix'!$B20="","",'Sales Mix'!$B20*'Intermediate Work'!AF$116*'Seasonality Impact'!AG20)</f>
        <v/>
      </c>
      <c r="AG20" s="15" t="str">
        <f>IF('Sales Mix'!$B20="","",'Sales Mix'!$B20*'Intermediate Work'!AG$116*'Seasonality Impact'!AH20)</f>
        <v/>
      </c>
      <c r="AH20" s="15" t="str">
        <f>IF('Sales Mix'!$B20="","",'Sales Mix'!$B20*'Intermediate Work'!AH$116*'Seasonality Impact'!AI20)</f>
        <v/>
      </c>
      <c r="AI20" s="15" t="str">
        <f>IF('Sales Mix'!$B20="","",'Sales Mix'!$B20*'Intermediate Work'!AI$116*'Seasonality Impact'!AJ20)</f>
        <v/>
      </c>
      <c r="AJ20" s="15" t="str">
        <f>IF('Sales Mix'!$B20="","",'Sales Mix'!$B20*'Intermediate Work'!AJ$116*'Seasonality Impact'!AK20)</f>
        <v/>
      </c>
      <c r="AK20" s="15" t="str">
        <f>IF('Sales Mix'!$B20="","",'Sales Mix'!$B20*'Intermediate Work'!AK$116*'Seasonality Impact'!AL20)</f>
        <v/>
      </c>
    </row>
    <row r="21" spans="1:37" x14ac:dyDescent="0.25">
      <c r="A21" s="15" t="str">
        <f>IF('Sales Mix'!A21="","",'Sales Mix'!A21)</f>
        <v/>
      </c>
      <c r="B21" s="15" t="str">
        <f>IF('Sales Mix'!$B21="","",'Sales Mix'!$B21*'Intermediate Work'!B$116*'Seasonality Impact'!C21)</f>
        <v/>
      </c>
      <c r="C21" s="15" t="str">
        <f>IF('Sales Mix'!$B21="","",'Sales Mix'!$B21*'Intermediate Work'!C$116*'Seasonality Impact'!D21)</f>
        <v/>
      </c>
      <c r="D21" s="15" t="str">
        <f>IF('Sales Mix'!$B21="","",'Sales Mix'!$B21*'Intermediate Work'!D$116*'Seasonality Impact'!E21)</f>
        <v/>
      </c>
      <c r="E21" s="15" t="str">
        <f>IF('Sales Mix'!$B21="","",'Sales Mix'!$B21*'Intermediate Work'!E$116*'Seasonality Impact'!F21)</f>
        <v/>
      </c>
      <c r="F21" s="15" t="str">
        <f>IF('Sales Mix'!$B21="","",'Sales Mix'!$B21*'Intermediate Work'!F$116*'Seasonality Impact'!G21)</f>
        <v/>
      </c>
      <c r="G21" s="15" t="str">
        <f>IF('Sales Mix'!$B21="","",'Sales Mix'!$B21*'Intermediate Work'!G$116*'Seasonality Impact'!H21)</f>
        <v/>
      </c>
      <c r="H21" s="15" t="str">
        <f>IF('Sales Mix'!$B21="","",'Sales Mix'!$B21*'Intermediate Work'!H$116*'Seasonality Impact'!I21)</f>
        <v/>
      </c>
      <c r="I21" s="15" t="str">
        <f>IF('Sales Mix'!$B21="","",'Sales Mix'!$B21*'Intermediate Work'!I$116*'Seasonality Impact'!J21)</f>
        <v/>
      </c>
      <c r="J21" s="15" t="str">
        <f>IF('Sales Mix'!$B21="","",'Sales Mix'!$B21*'Intermediate Work'!J$116*'Seasonality Impact'!K21)</f>
        <v/>
      </c>
      <c r="K21" s="15" t="str">
        <f>IF('Sales Mix'!$B21="","",'Sales Mix'!$B21*'Intermediate Work'!K$116*'Seasonality Impact'!L21)</f>
        <v/>
      </c>
      <c r="L21" s="15" t="str">
        <f>IF('Sales Mix'!$B21="","",'Sales Mix'!$B21*'Intermediate Work'!L$116*'Seasonality Impact'!M21)</f>
        <v/>
      </c>
      <c r="M21" s="15" t="str">
        <f>IF('Sales Mix'!$B21="","",'Sales Mix'!$B21*'Intermediate Work'!M$116*'Seasonality Impact'!N21)</f>
        <v/>
      </c>
      <c r="N21" s="15" t="str">
        <f>IF('Sales Mix'!$B21="","",'Sales Mix'!$B21*'Intermediate Work'!N$116*'Seasonality Impact'!O21)</f>
        <v/>
      </c>
      <c r="O21" s="15" t="str">
        <f>IF('Sales Mix'!$B21="","",'Sales Mix'!$B21*'Intermediate Work'!O$116*'Seasonality Impact'!P21)</f>
        <v/>
      </c>
      <c r="P21" s="15" t="str">
        <f>IF('Sales Mix'!$B21="","",'Sales Mix'!$B21*'Intermediate Work'!P$116*'Seasonality Impact'!Q21)</f>
        <v/>
      </c>
      <c r="Q21" s="15" t="str">
        <f>IF('Sales Mix'!$B21="","",'Sales Mix'!$B21*'Intermediate Work'!Q$116*'Seasonality Impact'!R21)</f>
        <v/>
      </c>
      <c r="R21" s="15" t="str">
        <f>IF('Sales Mix'!$B21="","",'Sales Mix'!$B21*'Intermediate Work'!R$116*'Seasonality Impact'!S21)</f>
        <v/>
      </c>
      <c r="S21" s="15" t="str">
        <f>IF('Sales Mix'!$B21="","",'Sales Mix'!$B21*'Intermediate Work'!S$116*'Seasonality Impact'!T21)</f>
        <v/>
      </c>
      <c r="T21" s="15" t="str">
        <f>IF('Sales Mix'!$B21="","",'Sales Mix'!$B21*'Intermediate Work'!T$116*'Seasonality Impact'!U21)</f>
        <v/>
      </c>
      <c r="U21" s="15" t="str">
        <f>IF('Sales Mix'!$B21="","",'Sales Mix'!$B21*'Intermediate Work'!U$116*'Seasonality Impact'!V21)</f>
        <v/>
      </c>
      <c r="V21" s="15" t="str">
        <f>IF('Sales Mix'!$B21="","",'Sales Mix'!$B21*'Intermediate Work'!V$116*'Seasonality Impact'!W21)</f>
        <v/>
      </c>
      <c r="W21" s="15" t="str">
        <f>IF('Sales Mix'!$B21="","",'Sales Mix'!$B21*'Intermediate Work'!W$116*'Seasonality Impact'!X21)</f>
        <v/>
      </c>
      <c r="X21" s="15" t="str">
        <f>IF('Sales Mix'!$B21="","",'Sales Mix'!$B21*'Intermediate Work'!X$116*'Seasonality Impact'!Y21)</f>
        <v/>
      </c>
      <c r="Y21" s="15" t="str">
        <f>IF('Sales Mix'!$B21="","",'Sales Mix'!$B21*'Intermediate Work'!Y$116*'Seasonality Impact'!Z21)</f>
        <v/>
      </c>
      <c r="Z21" s="15" t="str">
        <f>IF('Sales Mix'!$B21="","",'Sales Mix'!$B21*'Intermediate Work'!Z$116*'Seasonality Impact'!AA21)</f>
        <v/>
      </c>
      <c r="AA21" s="15" t="str">
        <f>IF('Sales Mix'!$B21="","",'Sales Mix'!$B21*'Intermediate Work'!AA$116*'Seasonality Impact'!AB21)</f>
        <v/>
      </c>
      <c r="AB21" s="15" t="str">
        <f>IF('Sales Mix'!$B21="","",'Sales Mix'!$B21*'Intermediate Work'!AB$116*'Seasonality Impact'!AC21)</f>
        <v/>
      </c>
      <c r="AC21" s="15" t="str">
        <f>IF('Sales Mix'!$B21="","",'Sales Mix'!$B21*'Intermediate Work'!AC$116*'Seasonality Impact'!AD21)</f>
        <v/>
      </c>
      <c r="AD21" s="15" t="str">
        <f>IF('Sales Mix'!$B21="","",'Sales Mix'!$B21*'Intermediate Work'!AD$116*'Seasonality Impact'!AE21)</f>
        <v/>
      </c>
      <c r="AE21" s="15" t="str">
        <f>IF('Sales Mix'!$B21="","",'Sales Mix'!$B21*'Intermediate Work'!AE$116*'Seasonality Impact'!AF21)</f>
        <v/>
      </c>
      <c r="AF21" s="15" t="str">
        <f>IF('Sales Mix'!$B21="","",'Sales Mix'!$B21*'Intermediate Work'!AF$116*'Seasonality Impact'!AG21)</f>
        <v/>
      </c>
      <c r="AG21" s="15" t="str">
        <f>IF('Sales Mix'!$B21="","",'Sales Mix'!$B21*'Intermediate Work'!AG$116*'Seasonality Impact'!AH21)</f>
        <v/>
      </c>
      <c r="AH21" s="15" t="str">
        <f>IF('Sales Mix'!$B21="","",'Sales Mix'!$B21*'Intermediate Work'!AH$116*'Seasonality Impact'!AI21)</f>
        <v/>
      </c>
      <c r="AI21" s="15" t="str">
        <f>IF('Sales Mix'!$B21="","",'Sales Mix'!$B21*'Intermediate Work'!AI$116*'Seasonality Impact'!AJ21)</f>
        <v/>
      </c>
      <c r="AJ21" s="15" t="str">
        <f>IF('Sales Mix'!$B21="","",'Sales Mix'!$B21*'Intermediate Work'!AJ$116*'Seasonality Impact'!AK21)</f>
        <v/>
      </c>
      <c r="AK21" s="15" t="str">
        <f>IF('Sales Mix'!$B21="","",'Sales Mix'!$B21*'Intermediate Work'!AK$116*'Seasonality Impact'!AL21)</f>
        <v/>
      </c>
    </row>
    <row r="22" spans="1:37" x14ac:dyDescent="0.25">
      <c r="A22" s="15" t="str">
        <f>IF('Sales Mix'!A22="","",'Sales Mix'!A22)</f>
        <v/>
      </c>
      <c r="B22" s="15" t="str">
        <f>IF('Sales Mix'!$B22="","",'Sales Mix'!$B22*'Intermediate Work'!B$116*'Seasonality Impact'!C22)</f>
        <v/>
      </c>
      <c r="C22" s="15" t="str">
        <f>IF('Sales Mix'!$B22="","",'Sales Mix'!$B22*'Intermediate Work'!C$116*'Seasonality Impact'!D22)</f>
        <v/>
      </c>
      <c r="D22" s="15" t="str">
        <f>IF('Sales Mix'!$B22="","",'Sales Mix'!$B22*'Intermediate Work'!D$116*'Seasonality Impact'!E22)</f>
        <v/>
      </c>
      <c r="E22" s="15" t="str">
        <f>IF('Sales Mix'!$B22="","",'Sales Mix'!$B22*'Intermediate Work'!E$116*'Seasonality Impact'!F22)</f>
        <v/>
      </c>
      <c r="F22" s="15" t="str">
        <f>IF('Sales Mix'!$B22="","",'Sales Mix'!$B22*'Intermediate Work'!F$116*'Seasonality Impact'!G22)</f>
        <v/>
      </c>
      <c r="G22" s="15" t="str">
        <f>IF('Sales Mix'!$B22="","",'Sales Mix'!$B22*'Intermediate Work'!G$116*'Seasonality Impact'!H22)</f>
        <v/>
      </c>
      <c r="H22" s="15" t="str">
        <f>IF('Sales Mix'!$B22="","",'Sales Mix'!$B22*'Intermediate Work'!H$116*'Seasonality Impact'!I22)</f>
        <v/>
      </c>
      <c r="I22" s="15" t="str">
        <f>IF('Sales Mix'!$B22="","",'Sales Mix'!$B22*'Intermediate Work'!I$116*'Seasonality Impact'!J22)</f>
        <v/>
      </c>
      <c r="J22" s="15" t="str">
        <f>IF('Sales Mix'!$B22="","",'Sales Mix'!$B22*'Intermediate Work'!J$116*'Seasonality Impact'!K22)</f>
        <v/>
      </c>
      <c r="K22" s="15" t="str">
        <f>IF('Sales Mix'!$B22="","",'Sales Mix'!$B22*'Intermediate Work'!K$116*'Seasonality Impact'!L22)</f>
        <v/>
      </c>
      <c r="L22" s="15" t="str">
        <f>IF('Sales Mix'!$B22="","",'Sales Mix'!$B22*'Intermediate Work'!L$116*'Seasonality Impact'!M22)</f>
        <v/>
      </c>
      <c r="M22" s="15" t="str">
        <f>IF('Sales Mix'!$B22="","",'Sales Mix'!$B22*'Intermediate Work'!M$116*'Seasonality Impact'!N22)</f>
        <v/>
      </c>
      <c r="N22" s="15" t="str">
        <f>IF('Sales Mix'!$B22="","",'Sales Mix'!$B22*'Intermediate Work'!N$116*'Seasonality Impact'!O22)</f>
        <v/>
      </c>
      <c r="O22" s="15" t="str">
        <f>IF('Sales Mix'!$B22="","",'Sales Mix'!$B22*'Intermediate Work'!O$116*'Seasonality Impact'!P22)</f>
        <v/>
      </c>
      <c r="P22" s="15" t="str">
        <f>IF('Sales Mix'!$B22="","",'Sales Mix'!$B22*'Intermediate Work'!P$116*'Seasonality Impact'!Q22)</f>
        <v/>
      </c>
      <c r="Q22" s="15" t="str">
        <f>IF('Sales Mix'!$B22="","",'Sales Mix'!$B22*'Intermediate Work'!Q$116*'Seasonality Impact'!R22)</f>
        <v/>
      </c>
      <c r="R22" s="15" t="str">
        <f>IF('Sales Mix'!$B22="","",'Sales Mix'!$B22*'Intermediate Work'!R$116*'Seasonality Impact'!S22)</f>
        <v/>
      </c>
      <c r="S22" s="15" t="str">
        <f>IF('Sales Mix'!$B22="","",'Sales Mix'!$B22*'Intermediate Work'!S$116*'Seasonality Impact'!T22)</f>
        <v/>
      </c>
      <c r="T22" s="15" t="str">
        <f>IF('Sales Mix'!$B22="","",'Sales Mix'!$B22*'Intermediate Work'!T$116*'Seasonality Impact'!U22)</f>
        <v/>
      </c>
      <c r="U22" s="15" t="str">
        <f>IF('Sales Mix'!$B22="","",'Sales Mix'!$B22*'Intermediate Work'!U$116*'Seasonality Impact'!V22)</f>
        <v/>
      </c>
      <c r="V22" s="15" t="str">
        <f>IF('Sales Mix'!$B22="","",'Sales Mix'!$B22*'Intermediate Work'!V$116*'Seasonality Impact'!W22)</f>
        <v/>
      </c>
      <c r="W22" s="15" t="str">
        <f>IF('Sales Mix'!$B22="","",'Sales Mix'!$B22*'Intermediate Work'!W$116*'Seasonality Impact'!X22)</f>
        <v/>
      </c>
      <c r="X22" s="15" t="str">
        <f>IF('Sales Mix'!$B22="","",'Sales Mix'!$B22*'Intermediate Work'!X$116*'Seasonality Impact'!Y22)</f>
        <v/>
      </c>
      <c r="Y22" s="15" t="str">
        <f>IF('Sales Mix'!$B22="","",'Sales Mix'!$B22*'Intermediate Work'!Y$116*'Seasonality Impact'!Z22)</f>
        <v/>
      </c>
      <c r="Z22" s="15" t="str">
        <f>IF('Sales Mix'!$B22="","",'Sales Mix'!$B22*'Intermediate Work'!Z$116*'Seasonality Impact'!AA22)</f>
        <v/>
      </c>
      <c r="AA22" s="15" t="str">
        <f>IF('Sales Mix'!$B22="","",'Sales Mix'!$B22*'Intermediate Work'!AA$116*'Seasonality Impact'!AB22)</f>
        <v/>
      </c>
      <c r="AB22" s="15" t="str">
        <f>IF('Sales Mix'!$B22="","",'Sales Mix'!$B22*'Intermediate Work'!AB$116*'Seasonality Impact'!AC22)</f>
        <v/>
      </c>
      <c r="AC22" s="15" t="str">
        <f>IF('Sales Mix'!$B22="","",'Sales Mix'!$B22*'Intermediate Work'!AC$116*'Seasonality Impact'!AD22)</f>
        <v/>
      </c>
      <c r="AD22" s="15" t="str">
        <f>IF('Sales Mix'!$B22="","",'Sales Mix'!$B22*'Intermediate Work'!AD$116*'Seasonality Impact'!AE22)</f>
        <v/>
      </c>
      <c r="AE22" s="15" t="str">
        <f>IF('Sales Mix'!$B22="","",'Sales Mix'!$B22*'Intermediate Work'!AE$116*'Seasonality Impact'!AF22)</f>
        <v/>
      </c>
      <c r="AF22" s="15" t="str">
        <f>IF('Sales Mix'!$B22="","",'Sales Mix'!$B22*'Intermediate Work'!AF$116*'Seasonality Impact'!AG22)</f>
        <v/>
      </c>
      <c r="AG22" s="15" t="str">
        <f>IF('Sales Mix'!$B22="","",'Sales Mix'!$B22*'Intermediate Work'!AG$116*'Seasonality Impact'!AH22)</f>
        <v/>
      </c>
      <c r="AH22" s="15" t="str">
        <f>IF('Sales Mix'!$B22="","",'Sales Mix'!$B22*'Intermediate Work'!AH$116*'Seasonality Impact'!AI22)</f>
        <v/>
      </c>
      <c r="AI22" s="15" t="str">
        <f>IF('Sales Mix'!$B22="","",'Sales Mix'!$B22*'Intermediate Work'!AI$116*'Seasonality Impact'!AJ22)</f>
        <v/>
      </c>
      <c r="AJ22" s="15" t="str">
        <f>IF('Sales Mix'!$B22="","",'Sales Mix'!$B22*'Intermediate Work'!AJ$116*'Seasonality Impact'!AK22)</f>
        <v/>
      </c>
      <c r="AK22" s="15" t="str">
        <f>IF('Sales Mix'!$B22="","",'Sales Mix'!$B22*'Intermediate Work'!AK$116*'Seasonality Impact'!AL22)</f>
        <v/>
      </c>
    </row>
    <row r="23" spans="1:37" x14ac:dyDescent="0.25">
      <c r="A23" s="15" t="str">
        <f>IF('Sales Mix'!A23="","",'Sales Mix'!A23)</f>
        <v/>
      </c>
      <c r="B23" s="15" t="str">
        <f>IF('Sales Mix'!$B23="","",'Sales Mix'!$B23*'Intermediate Work'!B$116*'Seasonality Impact'!C23)</f>
        <v/>
      </c>
      <c r="C23" s="15" t="str">
        <f>IF('Sales Mix'!$B23="","",'Sales Mix'!$B23*'Intermediate Work'!C$116*'Seasonality Impact'!D23)</f>
        <v/>
      </c>
      <c r="D23" s="15" t="str">
        <f>IF('Sales Mix'!$B23="","",'Sales Mix'!$B23*'Intermediate Work'!D$116*'Seasonality Impact'!E23)</f>
        <v/>
      </c>
      <c r="E23" s="15" t="str">
        <f>IF('Sales Mix'!$B23="","",'Sales Mix'!$B23*'Intermediate Work'!E$116*'Seasonality Impact'!F23)</f>
        <v/>
      </c>
      <c r="F23" s="15" t="str">
        <f>IF('Sales Mix'!$B23="","",'Sales Mix'!$B23*'Intermediate Work'!F$116*'Seasonality Impact'!G23)</f>
        <v/>
      </c>
      <c r="G23" s="15" t="str">
        <f>IF('Sales Mix'!$B23="","",'Sales Mix'!$B23*'Intermediate Work'!G$116*'Seasonality Impact'!H23)</f>
        <v/>
      </c>
      <c r="H23" s="15" t="str">
        <f>IF('Sales Mix'!$B23="","",'Sales Mix'!$B23*'Intermediate Work'!H$116*'Seasonality Impact'!I23)</f>
        <v/>
      </c>
      <c r="I23" s="15" t="str">
        <f>IF('Sales Mix'!$B23="","",'Sales Mix'!$B23*'Intermediate Work'!I$116*'Seasonality Impact'!J23)</f>
        <v/>
      </c>
      <c r="J23" s="15" t="str">
        <f>IF('Sales Mix'!$B23="","",'Sales Mix'!$B23*'Intermediate Work'!J$116*'Seasonality Impact'!K23)</f>
        <v/>
      </c>
      <c r="K23" s="15" t="str">
        <f>IF('Sales Mix'!$B23="","",'Sales Mix'!$B23*'Intermediate Work'!K$116*'Seasonality Impact'!L23)</f>
        <v/>
      </c>
      <c r="L23" s="15" t="str">
        <f>IF('Sales Mix'!$B23="","",'Sales Mix'!$B23*'Intermediate Work'!L$116*'Seasonality Impact'!M23)</f>
        <v/>
      </c>
      <c r="M23" s="15" t="str">
        <f>IF('Sales Mix'!$B23="","",'Sales Mix'!$B23*'Intermediate Work'!M$116*'Seasonality Impact'!N23)</f>
        <v/>
      </c>
      <c r="N23" s="15" t="str">
        <f>IF('Sales Mix'!$B23="","",'Sales Mix'!$B23*'Intermediate Work'!N$116*'Seasonality Impact'!O23)</f>
        <v/>
      </c>
      <c r="O23" s="15" t="str">
        <f>IF('Sales Mix'!$B23="","",'Sales Mix'!$B23*'Intermediate Work'!O$116*'Seasonality Impact'!P23)</f>
        <v/>
      </c>
      <c r="P23" s="15" t="str">
        <f>IF('Sales Mix'!$B23="","",'Sales Mix'!$B23*'Intermediate Work'!P$116*'Seasonality Impact'!Q23)</f>
        <v/>
      </c>
      <c r="Q23" s="15" t="str">
        <f>IF('Sales Mix'!$B23="","",'Sales Mix'!$B23*'Intermediate Work'!Q$116*'Seasonality Impact'!R23)</f>
        <v/>
      </c>
      <c r="R23" s="15" t="str">
        <f>IF('Sales Mix'!$B23="","",'Sales Mix'!$B23*'Intermediate Work'!R$116*'Seasonality Impact'!S23)</f>
        <v/>
      </c>
      <c r="S23" s="15" t="str">
        <f>IF('Sales Mix'!$B23="","",'Sales Mix'!$B23*'Intermediate Work'!S$116*'Seasonality Impact'!T23)</f>
        <v/>
      </c>
      <c r="T23" s="15" t="str">
        <f>IF('Sales Mix'!$B23="","",'Sales Mix'!$B23*'Intermediate Work'!T$116*'Seasonality Impact'!U23)</f>
        <v/>
      </c>
      <c r="U23" s="15" t="str">
        <f>IF('Sales Mix'!$B23="","",'Sales Mix'!$B23*'Intermediate Work'!U$116*'Seasonality Impact'!V23)</f>
        <v/>
      </c>
      <c r="V23" s="15" t="str">
        <f>IF('Sales Mix'!$B23="","",'Sales Mix'!$B23*'Intermediate Work'!V$116*'Seasonality Impact'!W23)</f>
        <v/>
      </c>
      <c r="W23" s="15" t="str">
        <f>IF('Sales Mix'!$B23="","",'Sales Mix'!$B23*'Intermediate Work'!W$116*'Seasonality Impact'!X23)</f>
        <v/>
      </c>
      <c r="X23" s="15" t="str">
        <f>IF('Sales Mix'!$B23="","",'Sales Mix'!$B23*'Intermediate Work'!X$116*'Seasonality Impact'!Y23)</f>
        <v/>
      </c>
      <c r="Y23" s="15" t="str">
        <f>IF('Sales Mix'!$B23="","",'Sales Mix'!$B23*'Intermediate Work'!Y$116*'Seasonality Impact'!Z23)</f>
        <v/>
      </c>
      <c r="Z23" s="15" t="str">
        <f>IF('Sales Mix'!$B23="","",'Sales Mix'!$B23*'Intermediate Work'!Z$116*'Seasonality Impact'!AA23)</f>
        <v/>
      </c>
      <c r="AA23" s="15" t="str">
        <f>IF('Sales Mix'!$B23="","",'Sales Mix'!$B23*'Intermediate Work'!AA$116*'Seasonality Impact'!AB23)</f>
        <v/>
      </c>
      <c r="AB23" s="15" t="str">
        <f>IF('Sales Mix'!$B23="","",'Sales Mix'!$B23*'Intermediate Work'!AB$116*'Seasonality Impact'!AC23)</f>
        <v/>
      </c>
      <c r="AC23" s="15" t="str">
        <f>IF('Sales Mix'!$B23="","",'Sales Mix'!$B23*'Intermediate Work'!AC$116*'Seasonality Impact'!AD23)</f>
        <v/>
      </c>
      <c r="AD23" s="15" t="str">
        <f>IF('Sales Mix'!$B23="","",'Sales Mix'!$B23*'Intermediate Work'!AD$116*'Seasonality Impact'!AE23)</f>
        <v/>
      </c>
      <c r="AE23" s="15" t="str">
        <f>IF('Sales Mix'!$B23="","",'Sales Mix'!$B23*'Intermediate Work'!AE$116*'Seasonality Impact'!AF23)</f>
        <v/>
      </c>
      <c r="AF23" s="15" t="str">
        <f>IF('Sales Mix'!$B23="","",'Sales Mix'!$B23*'Intermediate Work'!AF$116*'Seasonality Impact'!AG23)</f>
        <v/>
      </c>
      <c r="AG23" s="15" t="str">
        <f>IF('Sales Mix'!$B23="","",'Sales Mix'!$B23*'Intermediate Work'!AG$116*'Seasonality Impact'!AH23)</f>
        <v/>
      </c>
      <c r="AH23" s="15" t="str">
        <f>IF('Sales Mix'!$B23="","",'Sales Mix'!$B23*'Intermediate Work'!AH$116*'Seasonality Impact'!AI23)</f>
        <v/>
      </c>
      <c r="AI23" s="15" t="str">
        <f>IF('Sales Mix'!$B23="","",'Sales Mix'!$B23*'Intermediate Work'!AI$116*'Seasonality Impact'!AJ23)</f>
        <v/>
      </c>
      <c r="AJ23" s="15" t="str">
        <f>IF('Sales Mix'!$B23="","",'Sales Mix'!$B23*'Intermediate Work'!AJ$116*'Seasonality Impact'!AK23)</f>
        <v/>
      </c>
      <c r="AK23" s="15" t="str">
        <f>IF('Sales Mix'!$B23="","",'Sales Mix'!$B23*'Intermediate Work'!AK$116*'Seasonality Impact'!AL23)</f>
        <v/>
      </c>
    </row>
    <row r="24" spans="1:37" x14ac:dyDescent="0.25">
      <c r="A24" s="15" t="str">
        <f>IF('Sales Mix'!A24="","",'Sales Mix'!A24)</f>
        <v/>
      </c>
      <c r="B24" s="15" t="str">
        <f>IF('Sales Mix'!$B24="","",'Sales Mix'!$B24*'Intermediate Work'!B$116*'Seasonality Impact'!C24)</f>
        <v/>
      </c>
      <c r="C24" s="15" t="str">
        <f>IF('Sales Mix'!$B24="","",'Sales Mix'!$B24*'Intermediate Work'!C$116*'Seasonality Impact'!D24)</f>
        <v/>
      </c>
      <c r="D24" s="15" t="str">
        <f>IF('Sales Mix'!$B24="","",'Sales Mix'!$B24*'Intermediate Work'!D$116*'Seasonality Impact'!E24)</f>
        <v/>
      </c>
      <c r="E24" s="15" t="str">
        <f>IF('Sales Mix'!$B24="","",'Sales Mix'!$B24*'Intermediate Work'!E$116*'Seasonality Impact'!F24)</f>
        <v/>
      </c>
      <c r="F24" s="15" t="str">
        <f>IF('Sales Mix'!$B24="","",'Sales Mix'!$B24*'Intermediate Work'!F$116*'Seasonality Impact'!G24)</f>
        <v/>
      </c>
      <c r="G24" s="15" t="str">
        <f>IF('Sales Mix'!$B24="","",'Sales Mix'!$B24*'Intermediate Work'!G$116*'Seasonality Impact'!H24)</f>
        <v/>
      </c>
      <c r="H24" s="15" t="str">
        <f>IF('Sales Mix'!$B24="","",'Sales Mix'!$B24*'Intermediate Work'!H$116*'Seasonality Impact'!I24)</f>
        <v/>
      </c>
      <c r="I24" s="15" t="str">
        <f>IF('Sales Mix'!$B24="","",'Sales Mix'!$B24*'Intermediate Work'!I$116*'Seasonality Impact'!J24)</f>
        <v/>
      </c>
      <c r="J24" s="15" t="str">
        <f>IF('Sales Mix'!$B24="","",'Sales Mix'!$B24*'Intermediate Work'!J$116*'Seasonality Impact'!K24)</f>
        <v/>
      </c>
      <c r="K24" s="15" t="str">
        <f>IF('Sales Mix'!$B24="","",'Sales Mix'!$B24*'Intermediate Work'!K$116*'Seasonality Impact'!L24)</f>
        <v/>
      </c>
      <c r="L24" s="15" t="str">
        <f>IF('Sales Mix'!$B24="","",'Sales Mix'!$B24*'Intermediate Work'!L$116*'Seasonality Impact'!M24)</f>
        <v/>
      </c>
      <c r="M24" s="15" t="str">
        <f>IF('Sales Mix'!$B24="","",'Sales Mix'!$B24*'Intermediate Work'!M$116*'Seasonality Impact'!N24)</f>
        <v/>
      </c>
      <c r="N24" s="15" t="str">
        <f>IF('Sales Mix'!$B24="","",'Sales Mix'!$B24*'Intermediate Work'!N$116*'Seasonality Impact'!O24)</f>
        <v/>
      </c>
      <c r="O24" s="15" t="str">
        <f>IF('Sales Mix'!$B24="","",'Sales Mix'!$B24*'Intermediate Work'!O$116*'Seasonality Impact'!P24)</f>
        <v/>
      </c>
      <c r="P24" s="15" t="str">
        <f>IF('Sales Mix'!$B24="","",'Sales Mix'!$B24*'Intermediate Work'!P$116*'Seasonality Impact'!Q24)</f>
        <v/>
      </c>
      <c r="Q24" s="15" t="str">
        <f>IF('Sales Mix'!$B24="","",'Sales Mix'!$B24*'Intermediate Work'!Q$116*'Seasonality Impact'!R24)</f>
        <v/>
      </c>
      <c r="R24" s="15" t="str">
        <f>IF('Sales Mix'!$B24="","",'Sales Mix'!$B24*'Intermediate Work'!R$116*'Seasonality Impact'!S24)</f>
        <v/>
      </c>
      <c r="S24" s="15" t="str">
        <f>IF('Sales Mix'!$B24="","",'Sales Mix'!$B24*'Intermediate Work'!S$116*'Seasonality Impact'!T24)</f>
        <v/>
      </c>
      <c r="T24" s="15" t="str">
        <f>IF('Sales Mix'!$B24="","",'Sales Mix'!$B24*'Intermediate Work'!T$116*'Seasonality Impact'!U24)</f>
        <v/>
      </c>
      <c r="U24" s="15" t="str">
        <f>IF('Sales Mix'!$B24="","",'Sales Mix'!$B24*'Intermediate Work'!U$116*'Seasonality Impact'!V24)</f>
        <v/>
      </c>
      <c r="V24" s="15" t="str">
        <f>IF('Sales Mix'!$B24="","",'Sales Mix'!$B24*'Intermediate Work'!V$116*'Seasonality Impact'!W24)</f>
        <v/>
      </c>
      <c r="W24" s="15" t="str">
        <f>IF('Sales Mix'!$B24="","",'Sales Mix'!$B24*'Intermediate Work'!W$116*'Seasonality Impact'!X24)</f>
        <v/>
      </c>
      <c r="X24" s="15" t="str">
        <f>IF('Sales Mix'!$B24="","",'Sales Mix'!$B24*'Intermediate Work'!X$116*'Seasonality Impact'!Y24)</f>
        <v/>
      </c>
      <c r="Y24" s="15" t="str">
        <f>IF('Sales Mix'!$B24="","",'Sales Mix'!$B24*'Intermediate Work'!Y$116*'Seasonality Impact'!Z24)</f>
        <v/>
      </c>
      <c r="Z24" s="15" t="str">
        <f>IF('Sales Mix'!$B24="","",'Sales Mix'!$B24*'Intermediate Work'!Z$116*'Seasonality Impact'!AA24)</f>
        <v/>
      </c>
      <c r="AA24" s="15" t="str">
        <f>IF('Sales Mix'!$B24="","",'Sales Mix'!$B24*'Intermediate Work'!AA$116*'Seasonality Impact'!AB24)</f>
        <v/>
      </c>
      <c r="AB24" s="15" t="str">
        <f>IF('Sales Mix'!$B24="","",'Sales Mix'!$B24*'Intermediate Work'!AB$116*'Seasonality Impact'!AC24)</f>
        <v/>
      </c>
      <c r="AC24" s="15" t="str">
        <f>IF('Sales Mix'!$B24="","",'Sales Mix'!$B24*'Intermediate Work'!AC$116*'Seasonality Impact'!AD24)</f>
        <v/>
      </c>
      <c r="AD24" s="15" t="str">
        <f>IF('Sales Mix'!$B24="","",'Sales Mix'!$B24*'Intermediate Work'!AD$116*'Seasonality Impact'!AE24)</f>
        <v/>
      </c>
      <c r="AE24" s="15" t="str">
        <f>IF('Sales Mix'!$B24="","",'Sales Mix'!$B24*'Intermediate Work'!AE$116*'Seasonality Impact'!AF24)</f>
        <v/>
      </c>
      <c r="AF24" s="15" t="str">
        <f>IF('Sales Mix'!$B24="","",'Sales Mix'!$B24*'Intermediate Work'!AF$116*'Seasonality Impact'!AG24)</f>
        <v/>
      </c>
      <c r="AG24" s="15" t="str">
        <f>IF('Sales Mix'!$B24="","",'Sales Mix'!$B24*'Intermediate Work'!AG$116*'Seasonality Impact'!AH24)</f>
        <v/>
      </c>
      <c r="AH24" s="15" t="str">
        <f>IF('Sales Mix'!$B24="","",'Sales Mix'!$B24*'Intermediate Work'!AH$116*'Seasonality Impact'!AI24)</f>
        <v/>
      </c>
      <c r="AI24" s="15" t="str">
        <f>IF('Sales Mix'!$B24="","",'Sales Mix'!$B24*'Intermediate Work'!AI$116*'Seasonality Impact'!AJ24)</f>
        <v/>
      </c>
      <c r="AJ24" s="15" t="str">
        <f>IF('Sales Mix'!$B24="","",'Sales Mix'!$B24*'Intermediate Work'!AJ$116*'Seasonality Impact'!AK24)</f>
        <v/>
      </c>
      <c r="AK24" s="15" t="str">
        <f>IF('Sales Mix'!$B24="","",'Sales Mix'!$B24*'Intermediate Work'!AK$116*'Seasonality Impact'!AL24)</f>
        <v/>
      </c>
    </row>
    <row r="25" spans="1:37" x14ac:dyDescent="0.25">
      <c r="A25" s="15" t="str">
        <f>IF('Sales Mix'!A25="","",'Sales Mix'!A25)</f>
        <v/>
      </c>
      <c r="B25" s="15" t="str">
        <f>IF('Sales Mix'!$B25="","",'Sales Mix'!$B25*'Intermediate Work'!B$116*'Seasonality Impact'!C25)</f>
        <v/>
      </c>
      <c r="C25" s="15" t="str">
        <f>IF('Sales Mix'!$B25="","",'Sales Mix'!$B25*'Intermediate Work'!C$116*'Seasonality Impact'!D25)</f>
        <v/>
      </c>
      <c r="D25" s="15" t="str">
        <f>IF('Sales Mix'!$B25="","",'Sales Mix'!$B25*'Intermediate Work'!D$116*'Seasonality Impact'!E25)</f>
        <v/>
      </c>
      <c r="E25" s="15" t="str">
        <f>IF('Sales Mix'!$B25="","",'Sales Mix'!$B25*'Intermediate Work'!E$116*'Seasonality Impact'!F25)</f>
        <v/>
      </c>
      <c r="F25" s="15" t="str">
        <f>IF('Sales Mix'!$B25="","",'Sales Mix'!$B25*'Intermediate Work'!F$116*'Seasonality Impact'!G25)</f>
        <v/>
      </c>
      <c r="G25" s="15" t="str">
        <f>IF('Sales Mix'!$B25="","",'Sales Mix'!$B25*'Intermediate Work'!G$116*'Seasonality Impact'!H25)</f>
        <v/>
      </c>
      <c r="H25" s="15" t="str">
        <f>IF('Sales Mix'!$B25="","",'Sales Mix'!$B25*'Intermediate Work'!H$116*'Seasonality Impact'!I25)</f>
        <v/>
      </c>
      <c r="I25" s="15" t="str">
        <f>IF('Sales Mix'!$B25="","",'Sales Mix'!$B25*'Intermediate Work'!I$116*'Seasonality Impact'!J25)</f>
        <v/>
      </c>
      <c r="J25" s="15" t="str">
        <f>IF('Sales Mix'!$B25="","",'Sales Mix'!$B25*'Intermediate Work'!J$116*'Seasonality Impact'!K25)</f>
        <v/>
      </c>
      <c r="K25" s="15" t="str">
        <f>IF('Sales Mix'!$B25="","",'Sales Mix'!$B25*'Intermediate Work'!K$116*'Seasonality Impact'!L25)</f>
        <v/>
      </c>
      <c r="L25" s="15" t="str">
        <f>IF('Sales Mix'!$B25="","",'Sales Mix'!$B25*'Intermediate Work'!L$116*'Seasonality Impact'!M25)</f>
        <v/>
      </c>
      <c r="M25" s="15" t="str">
        <f>IF('Sales Mix'!$B25="","",'Sales Mix'!$B25*'Intermediate Work'!M$116*'Seasonality Impact'!N25)</f>
        <v/>
      </c>
      <c r="N25" s="15" t="str">
        <f>IF('Sales Mix'!$B25="","",'Sales Mix'!$B25*'Intermediate Work'!N$116*'Seasonality Impact'!O25)</f>
        <v/>
      </c>
      <c r="O25" s="15" t="str">
        <f>IF('Sales Mix'!$B25="","",'Sales Mix'!$B25*'Intermediate Work'!O$116*'Seasonality Impact'!P25)</f>
        <v/>
      </c>
      <c r="P25" s="15" t="str">
        <f>IF('Sales Mix'!$B25="","",'Sales Mix'!$B25*'Intermediate Work'!P$116*'Seasonality Impact'!Q25)</f>
        <v/>
      </c>
      <c r="Q25" s="15" t="str">
        <f>IF('Sales Mix'!$B25="","",'Sales Mix'!$B25*'Intermediate Work'!Q$116*'Seasonality Impact'!R25)</f>
        <v/>
      </c>
      <c r="R25" s="15" t="str">
        <f>IF('Sales Mix'!$B25="","",'Sales Mix'!$B25*'Intermediate Work'!R$116*'Seasonality Impact'!S25)</f>
        <v/>
      </c>
      <c r="S25" s="15" t="str">
        <f>IF('Sales Mix'!$B25="","",'Sales Mix'!$B25*'Intermediate Work'!S$116*'Seasonality Impact'!T25)</f>
        <v/>
      </c>
      <c r="T25" s="15" t="str">
        <f>IF('Sales Mix'!$B25="","",'Sales Mix'!$B25*'Intermediate Work'!T$116*'Seasonality Impact'!U25)</f>
        <v/>
      </c>
      <c r="U25" s="15" t="str">
        <f>IF('Sales Mix'!$B25="","",'Sales Mix'!$B25*'Intermediate Work'!U$116*'Seasonality Impact'!V25)</f>
        <v/>
      </c>
      <c r="V25" s="15" t="str">
        <f>IF('Sales Mix'!$B25="","",'Sales Mix'!$B25*'Intermediate Work'!V$116*'Seasonality Impact'!W25)</f>
        <v/>
      </c>
      <c r="W25" s="15" t="str">
        <f>IF('Sales Mix'!$B25="","",'Sales Mix'!$B25*'Intermediate Work'!W$116*'Seasonality Impact'!X25)</f>
        <v/>
      </c>
      <c r="X25" s="15" t="str">
        <f>IF('Sales Mix'!$B25="","",'Sales Mix'!$B25*'Intermediate Work'!X$116*'Seasonality Impact'!Y25)</f>
        <v/>
      </c>
      <c r="Y25" s="15" t="str">
        <f>IF('Sales Mix'!$B25="","",'Sales Mix'!$B25*'Intermediate Work'!Y$116*'Seasonality Impact'!Z25)</f>
        <v/>
      </c>
      <c r="Z25" s="15" t="str">
        <f>IF('Sales Mix'!$B25="","",'Sales Mix'!$B25*'Intermediate Work'!Z$116*'Seasonality Impact'!AA25)</f>
        <v/>
      </c>
      <c r="AA25" s="15" t="str">
        <f>IF('Sales Mix'!$B25="","",'Sales Mix'!$B25*'Intermediate Work'!AA$116*'Seasonality Impact'!AB25)</f>
        <v/>
      </c>
      <c r="AB25" s="15" t="str">
        <f>IF('Sales Mix'!$B25="","",'Sales Mix'!$B25*'Intermediate Work'!AB$116*'Seasonality Impact'!AC25)</f>
        <v/>
      </c>
      <c r="AC25" s="15" t="str">
        <f>IF('Sales Mix'!$B25="","",'Sales Mix'!$B25*'Intermediate Work'!AC$116*'Seasonality Impact'!AD25)</f>
        <v/>
      </c>
      <c r="AD25" s="15" t="str">
        <f>IF('Sales Mix'!$B25="","",'Sales Mix'!$B25*'Intermediate Work'!AD$116*'Seasonality Impact'!AE25)</f>
        <v/>
      </c>
      <c r="AE25" s="15" t="str">
        <f>IF('Sales Mix'!$B25="","",'Sales Mix'!$B25*'Intermediate Work'!AE$116*'Seasonality Impact'!AF25)</f>
        <v/>
      </c>
      <c r="AF25" s="15" t="str">
        <f>IF('Sales Mix'!$B25="","",'Sales Mix'!$B25*'Intermediate Work'!AF$116*'Seasonality Impact'!AG25)</f>
        <v/>
      </c>
      <c r="AG25" s="15" t="str">
        <f>IF('Sales Mix'!$B25="","",'Sales Mix'!$B25*'Intermediate Work'!AG$116*'Seasonality Impact'!AH25)</f>
        <v/>
      </c>
      <c r="AH25" s="15" t="str">
        <f>IF('Sales Mix'!$B25="","",'Sales Mix'!$B25*'Intermediate Work'!AH$116*'Seasonality Impact'!AI25)</f>
        <v/>
      </c>
      <c r="AI25" s="15" t="str">
        <f>IF('Sales Mix'!$B25="","",'Sales Mix'!$B25*'Intermediate Work'!AI$116*'Seasonality Impact'!AJ25)</f>
        <v/>
      </c>
      <c r="AJ25" s="15" t="str">
        <f>IF('Sales Mix'!$B25="","",'Sales Mix'!$B25*'Intermediate Work'!AJ$116*'Seasonality Impact'!AK25)</f>
        <v/>
      </c>
      <c r="AK25" s="15" t="str">
        <f>IF('Sales Mix'!$B25="","",'Sales Mix'!$B25*'Intermediate Work'!AK$116*'Seasonality Impact'!AL25)</f>
        <v/>
      </c>
    </row>
    <row r="26" spans="1:37" x14ac:dyDescent="0.25">
      <c r="A26" s="15" t="str">
        <f>IF('Sales Mix'!A26="","",'Sales Mix'!A26)</f>
        <v/>
      </c>
      <c r="B26" s="15" t="str">
        <f>IF('Sales Mix'!$B26="","",'Sales Mix'!$B26*'Intermediate Work'!B$116*'Seasonality Impact'!C26)</f>
        <v/>
      </c>
      <c r="C26" s="15" t="str">
        <f>IF('Sales Mix'!$B26="","",'Sales Mix'!$B26*'Intermediate Work'!C$116*'Seasonality Impact'!D26)</f>
        <v/>
      </c>
      <c r="D26" s="15" t="str">
        <f>IF('Sales Mix'!$B26="","",'Sales Mix'!$B26*'Intermediate Work'!D$116*'Seasonality Impact'!E26)</f>
        <v/>
      </c>
      <c r="E26" s="15" t="str">
        <f>IF('Sales Mix'!$B26="","",'Sales Mix'!$B26*'Intermediate Work'!E$116*'Seasonality Impact'!F26)</f>
        <v/>
      </c>
      <c r="F26" s="15" t="str">
        <f>IF('Sales Mix'!$B26="","",'Sales Mix'!$B26*'Intermediate Work'!F$116*'Seasonality Impact'!G26)</f>
        <v/>
      </c>
      <c r="G26" s="15" t="str">
        <f>IF('Sales Mix'!$B26="","",'Sales Mix'!$B26*'Intermediate Work'!G$116*'Seasonality Impact'!H26)</f>
        <v/>
      </c>
      <c r="H26" s="15" t="str">
        <f>IF('Sales Mix'!$B26="","",'Sales Mix'!$B26*'Intermediate Work'!H$116*'Seasonality Impact'!I26)</f>
        <v/>
      </c>
      <c r="I26" s="15" t="str">
        <f>IF('Sales Mix'!$B26="","",'Sales Mix'!$B26*'Intermediate Work'!I$116*'Seasonality Impact'!J26)</f>
        <v/>
      </c>
      <c r="J26" s="15" t="str">
        <f>IF('Sales Mix'!$B26="","",'Sales Mix'!$B26*'Intermediate Work'!J$116*'Seasonality Impact'!K26)</f>
        <v/>
      </c>
      <c r="K26" s="15" t="str">
        <f>IF('Sales Mix'!$B26="","",'Sales Mix'!$B26*'Intermediate Work'!K$116*'Seasonality Impact'!L26)</f>
        <v/>
      </c>
      <c r="L26" s="15" t="str">
        <f>IF('Sales Mix'!$B26="","",'Sales Mix'!$B26*'Intermediate Work'!L$116*'Seasonality Impact'!M26)</f>
        <v/>
      </c>
      <c r="M26" s="15" t="str">
        <f>IF('Sales Mix'!$B26="","",'Sales Mix'!$B26*'Intermediate Work'!M$116*'Seasonality Impact'!N26)</f>
        <v/>
      </c>
      <c r="N26" s="15" t="str">
        <f>IF('Sales Mix'!$B26="","",'Sales Mix'!$B26*'Intermediate Work'!N$116*'Seasonality Impact'!O26)</f>
        <v/>
      </c>
      <c r="O26" s="15" t="str">
        <f>IF('Sales Mix'!$B26="","",'Sales Mix'!$B26*'Intermediate Work'!O$116*'Seasonality Impact'!P26)</f>
        <v/>
      </c>
      <c r="P26" s="15" t="str">
        <f>IF('Sales Mix'!$B26="","",'Sales Mix'!$B26*'Intermediate Work'!P$116*'Seasonality Impact'!Q26)</f>
        <v/>
      </c>
      <c r="Q26" s="15" t="str">
        <f>IF('Sales Mix'!$B26="","",'Sales Mix'!$B26*'Intermediate Work'!Q$116*'Seasonality Impact'!R26)</f>
        <v/>
      </c>
      <c r="R26" s="15" t="str">
        <f>IF('Sales Mix'!$B26="","",'Sales Mix'!$B26*'Intermediate Work'!R$116*'Seasonality Impact'!S26)</f>
        <v/>
      </c>
      <c r="S26" s="15" t="str">
        <f>IF('Sales Mix'!$B26="","",'Sales Mix'!$B26*'Intermediate Work'!S$116*'Seasonality Impact'!T26)</f>
        <v/>
      </c>
      <c r="T26" s="15" t="str">
        <f>IF('Sales Mix'!$B26="","",'Sales Mix'!$B26*'Intermediate Work'!T$116*'Seasonality Impact'!U26)</f>
        <v/>
      </c>
      <c r="U26" s="15" t="str">
        <f>IF('Sales Mix'!$B26="","",'Sales Mix'!$B26*'Intermediate Work'!U$116*'Seasonality Impact'!V26)</f>
        <v/>
      </c>
      <c r="V26" s="15" t="str">
        <f>IF('Sales Mix'!$B26="","",'Sales Mix'!$B26*'Intermediate Work'!V$116*'Seasonality Impact'!W26)</f>
        <v/>
      </c>
      <c r="W26" s="15" t="str">
        <f>IF('Sales Mix'!$B26="","",'Sales Mix'!$B26*'Intermediate Work'!W$116*'Seasonality Impact'!X26)</f>
        <v/>
      </c>
      <c r="X26" s="15" t="str">
        <f>IF('Sales Mix'!$B26="","",'Sales Mix'!$B26*'Intermediate Work'!X$116*'Seasonality Impact'!Y26)</f>
        <v/>
      </c>
      <c r="Y26" s="15" t="str">
        <f>IF('Sales Mix'!$B26="","",'Sales Mix'!$B26*'Intermediate Work'!Y$116*'Seasonality Impact'!Z26)</f>
        <v/>
      </c>
      <c r="Z26" s="15" t="str">
        <f>IF('Sales Mix'!$B26="","",'Sales Mix'!$B26*'Intermediate Work'!Z$116*'Seasonality Impact'!AA26)</f>
        <v/>
      </c>
      <c r="AA26" s="15" t="str">
        <f>IF('Sales Mix'!$B26="","",'Sales Mix'!$B26*'Intermediate Work'!AA$116*'Seasonality Impact'!AB26)</f>
        <v/>
      </c>
      <c r="AB26" s="15" t="str">
        <f>IF('Sales Mix'!$B26="","",'Sales Mix'!$B26*'Intermediate Work'!AB$116*'Seasonality Impact'!AC26)</f>
        <v/>
      </c>
      <c r="AC26" s="15" t="str">
        <f>IF('Sales Mix'!$B26="","",'Sales Mix'!$B26*'Intermediate Work'!AC$116*'Seasonality Impact'!AD26)</f>
        <v/>
      </c>
      <c r="AD26" s="15" t="str">
        <f>IF('Sales Mix'!$B26="","",'Sales Mix'!$B26*'Intermediate Work'!AD$116*'Seasonality Impact'!AE26)</f>
        <v/>
      </c>
      <c r="AE26" s="15" t="str">
        <f>IF('Sales Mix'!$B26="","",'Sales Mix'!$B26*'Intermediate Work'!AE$116*'Seasonality Impact'!AF26)</f>
        <v/>
      </c>
      <c r="AF26" s="15" t="str">
        <f>IF('Sales Mix'!$B26="","",'Sales Mix'!$B26*'Intermediate Work'!AF$116*'Seasonality Impact'!AG26)</f>
        <v/>
      </c>
      <c r="AG26" s="15" t="str">
        <f>IF('Sales Mix'!$B26="","",'Sales Mix'!$B26*'Intermediate Work'!AG$116*'Seasonality Impact'!AH26)</f>
        <v/>
      </c>
      <c r="AH26" s="15" t="str">
        <f>IF('Sales Mix'!$B26="","",'Sales Mix'!$B26*'Intermediate Work'!AH$116*'Seasonality Impact'!AI26)</f>
        <v/>
      </c>
      <c r="AI26" s="15" t="str">
        <f>IF('Sales Mix'!$B26="","",'Sales Mix'!$B26*'Intermediate Work'!AI$116*'Seasonality Impact'!AJ26)</f>
        <v/>
      </c>
      <c r="AJ26" s="15" t="str">
        <f>IF('Sales Mix'!$B26="","",'Sales Mix'!$B26*'Intermediate Work'!AJ$116*'Seasonality Impact'!AK26)</f>
        <v/>
      </c>
      <c r="AK26" s="15" t="str">
        <f>IF('Sales Mix'!$B26="","",'Sales Mix'!$B26*'Intermediate Work'!AK$116*'Seasonality Impact'!AL26)</f>
        <v/>
      </c>
    </row>
    <row r="27" spans="1:37" x14ac:dyDescent="0.25">
      <c r="A27" s="15" t="str">
        <f>IF('Sales Mix'!A27="","",'Sales Mix'!A27)</f>
        <v/>
      </c>
      <c r="B27" s="15" t="str">
        <f>IF('Sales Mix'!$B27="","",'Sales Mix'!$B27*'Intermediate Work'!B$116*'Seasonality Impact'!C27)</f>
        <v/>
      </c>
      <c r="C27" s="15" t="str">
        <f>IF('Sales Mix'!$B27="","",'Sales Mix'!$B27*'Intermediate Work'!C$116*'Seasonality Impact'!D27)</f>
        <v/>
      </c>
      <c r="D27" s="15" t="str">
        <f>IF('Sales Mix'!$B27="","",'Sales Mix'!$B27*'Intermediate Work'!D$116*'Seasonality Impact'!E27)</f>
        <v/>
      </c>
      <c r="E27" s="15" t="str">
        <f>IF('Sales Mix'!$B27="","",'Sales Mix'!$B27*'Intermediate Work'!E$116*'Seasonality Impact'!F27)</f>
        <v/>
      </c>
      <c r="F27" s="15" t="str">
        <f>IF('Sales Mix'!$B27="","",'Sales Mix'!$B27*'Intermediate Work'!F$116*'Seasonality Impact'!G27)</f>
        <v/>
      </c>
      <c r="G27" s="15" t="str">
        <f>IF('Sales Mix'!$B27="","",'Sales Mix'!$B27*'Intermediate Work'!G$116*'Seasonality Impact'!H27)</f>
        <v/>
      </c>
      <c r="H27" s="15" t="str">
        <f>IF('Sales Mix'!$B27="","",'Sales Mix'!$B27*'Intermediate Work'!H$116*'Seasonality Impact'!I27)</f>
        <v/>
      </c>
      <c r="I27" s="15" t="str">
        <f>IF('Sales Mix'!$B27="","",'Sales Mix'!$B27*'Intermediate Work'!I$116*'Seasonality Impact'!J27)</f>
        <v/>
      </c>
      <c r="J27" s="15" t="str">
        <f>IF('Sales Mix'!$B27="","",'Sales Mix'!$B27*'Intermediate Work'!J$116*'Seasonality Impact'!K27)</f>
        <v/>
      </c>
      <c r="K27" s="15" t="str">
        <f>IF('Sales Mix'!$B27="","",'Sales Mix'!$B27*'Intermediate Work'!K$116*'Seasonality Impact'!L27)</f>
        <v/>
      </c>
      <c r="L27" s="15" t="str">
        <f>IF('Sales Mix'!$B27="","",'Sales Mix'!$B27*'Intermediate Work'!L$116*'Seasonality Impact'!M27)</f>
        <v/>
      </c>
      <c r="M27" s="15" t="str">
        <f>IF('Sales Mix'!$B27="","",'Sales Mix'!$B27*'Intermediate Work'!M$116*'Seasonality Impact'!N27)</f>
        <v/>
      </c>
      <c r="N27" s="15" t="str">
        <f>IF('Sales Mix'!$B27="","",'Sales Mix'!$B27*'Intermediate Work'!N$116*'Seasonality Impact'!O27)</f>
        <v/>
      </c>
      <c r="O27" s="15" t="str">
        <f>IF('Sales Mix'!$B27="","",'Sales Mix'!$B27*'Intermediate Work'!O$116*'Seasonality Impact'!P27)</f>
        <v/>
      </c>
      <c r="P27" s="15" t="str">
        <f>IF('Sales Mix'!$B27="","",'Sales Mix'!$B27*'Intermediate Work'!P$116*'Seasonality Impact'!Q27)</f>
        <v/>
      </c>
      <c r="Q27" s="15" t="str">
        <f>IF('Sales Mix'!$B27="","",'Sales Mix'!$B27*'Intermediate Work'!Q$116*'Seasonality Impact'!R27)</f>
        <v/>
      </c>
      <c r="R27" s="15" t="str">
        <f>IF('Sales Mix'!$B27="","",'Sales Mix'!$B27*'Intermediate Work'!R$116*'Seasonality Impact'!S27)</f>
        <v/>
      </c>
      <c r="S27" s="15" t="str">
        <f>IF('Sales Mix'!$B27="","",'Sales Mix'!$B27*'Intermediate Work'!S$116*'Seasonality Impact'!T27)</f>
        <v/>
      </c>
      <c r="T27" s="15" t="str">
        <f>IF('Sales Mix'!$B27="","",'Sales Mix'!$B27*'Intermediate Work'!T$116*'Seasonality Impact'!U27)</f>
        <v/>
      </c>
      <c r="U27" s="15" t="str">
        <f>IF('Sales Mix'!$B27="","",'Sales Mix'!$B27*'Intermediate Work'!U$116*'Seasonality Impact'!V27)</f>
        <v/>
      </c>
      <c r="V27" s="15" t="str">
        <f>IF('Sales Mix'!$B27="","",'Sales Mix'!$B27*'Intermediate Work'!V$116*'Seasonality Impact'!W27)</f>
        <v/>
      </c>
      <c r="W27" s="15" t="str">
        <f>IF('Sales Mix'!$B27="","",'Sales Mix'!$B27*'Intermediate Work'!W$116*'Seasonality Impact'!X27)</f>
        <v/>
      </c>
      <c r="X27" s="15" t="str">
        <f>IF('Sales Mix'!$B27="","",'Sales Mix'!$B27*'Intermediate Work'!X$116*'Seasonality Impact'!Y27)</f>
        <v/>
      </c>
      <c r="Y27" s="15" t="str">
        <f>IF('Sales Mix'!$B27="","",'Sales Mix'!$B27*'Intermediate Work'!Y$116*'Seasonality Impact'!Z27)</f>
        <v/>
      </c>
      <c r="Z27" s="15" t="str">
        <f>IF('Sales Mix'!$B27="","",'Sales Mix'!$B27*'Intermediate Work'!Z$116*'Seasonality Impact'!AA27)</f>
        <v/>
      </c>
      <c r="AA27" s="15" t="str">
        <f>IF('Sales Mix'!$B27="","",'Sales Mix'!$B27*'Intermediate Work'!AA$116*'Seasonality Impact'!AB27)</f>
        <v/>
      </c>
      <c r="AB27" s="15" t="str">
        <f>IF('Sales Mix'!$B27="","",'Sales Mix'!$B27*'Intermediate Work'!AB$116*'Seasonality Impact'!AC27)</f>
        <v/>
      </c>
      <c r="AC27" s="15" t="str">
        <f>IF('Sales Mix'!$B27="","",'Sales Mix'!$B27*'Intermediate Work'!AC$116*'Seasonality Impact'!AD27)</f>
        <v/>
      </c>
      <c r="AD27" s="15" t="str">
        <f>IF('Sales Mix'!$B27="","",'Sales Mix'!$B27*'Intermediate Work'!AD$116*'Seasonality Impact'!AE27)</f>
        <v/>
      </c>
      <c r="AE27" s="15" t="str">
        <f>IF('Sales Mix'!$B27="","",'Sales Mix'!$B27*'Intermediate Work'!AE$116*'Seasonality Impact'!AF27)</f>
        <v/>
      </c>
      <c r="AF27" s="15" t="str">
        <f>IF('Sales Mix'!$B27="","",'Sales Mix'!$B27*'Intermediate Work'!AF$116*'Seasonality Impact'!AG27)</f>
        <v/>
      </c>
      <c r="AG27" s="15" t="str">
        <f>IF('Sales Mix'!$B27="","",'Sales Mix'!$B27*'Intermediate Work'!AG$116*'Seasonality Impact'!AH27)</f>
        <v/>
      </c>
      <c r="AH27" s="15" t="str">
        <f>IF('Sales Mix'!$B27="","",'Sales Mix'!$B27*'Intermediate Work'!AH$116*'Seasonality Impact'!AI27)</f>
        <v/>
      </c>
      <c r="AI27" s="15" t="str">
        <f>IF('Sales Mix'!$B27="","",'Sales Mix'!$B27*'Intermediate Work'!AI$116*'Seasonality Impact'!AJ27)</f>
        <v/>
      </c>
      <c r="AJ27" s="15" t="str">
        <f>IF('Sales Mix'!$B27="","",'Sales Mix'!$B27*'Intermediate Work'!AJ$116*'Seasonality Impact'!AK27)</f>
        <v/>
      </c>
      <c r="AK27" s="15" t="str">
        <f>IF('Sales Mix'!$B27="","",'Sales Mix'!$B27*'Intermediate Work'!AK$116*'Seasonality Impact'!AL27)</f>
        <v/>
      </c>
    </row>
    <row r="28" spans="1:37" x14ac:dyDescent="0.25">
      <c r="A28" s="15" t="str">
        <f>IF('Sales Mix'!A28="","",'Sales Mix'!A28)</f>
        <v/>
      </c>
      <c r="B28" s="15" t="str">
        <f>IF('Sales Mix'!$B28="","",'Sales Mix'!$B28*'Intermediate Work'!B$116*'Seasonality Impact'!C28)</f>
        <v/>
      </c>
      <c r="C28" s="15" t="str">
        <f>IF('Sales Mix'!$B28="","",'Sales Mix'!$B28*'Intermediate Work'!C$116*'Seasonality Impact'!D28)</f>
        <v/>
      </c>
      <c r="D28" s="15" t="str">
        <f>IF('Sales Mix'!$B28="","",'Sales Mix'!$B28*'Intermediate Work'!D$116*'Seasonality Impact'!E28)</f>
        <v/>
      </c>
      <c r="E28" s="15" t="str">
        <f>IF('Sales Mix'!$B28="","",'Sales Mix'!$B28*'Intermediate Work'!E$116*'Seasonality Impact'!F28)</f>
        <v/>
      </c>
      <c r="F28" s="15" t="str">
        <f>IF('Sales Mix'!$B28="","",'Sales Mix'!$B28*'Intermediate Work'!F$116*'Seasonality Impact'!G28)</f>
        <v/>
      </c>
      <c r="G28" s="15" t="str">
        <f>IF('Sales Mix'!$B28="","",'Sales Mix'!$B28*'Intermediate Work'!G$116*'Seasonality Impact'!H28)</f>
        <v/>
      </c>
      <c r="H28" s="15" t="str">
        <f>IF('Sales Mix'!$B28="","",'Sales Mix'!$B28*'Intermediate Work'!H$116*'Seasonality Impact'!I28)</f>
        <v/>
      </c>
      <c r="I28" s="15" t="str">
        <f>IF('Sales Mix'!$B28="","",'Sales Mix'!$B28*'Intermediate Work'!I$116*'Seasonality Impact'!J28)</f>
        <v/>
      </c>
      <c r="J28" s="15" t="str">
        <f>IF('Sales Mix'!$B28="","",'Sales Mix'!$B28*'Intermediate Work'!J$116*'Seasonality Impact'!K28)</f>
        <v/>
      </c>
      <c r="K28" s="15" t="str">
        <f>IF('Sales Mix'!$B28="","",'Sales Mix'!$B28*'Intermediate Work'!K$116*'Seasonality Impact'!L28)</f>
        <v/>
      </c>
      <c r="L28" s="15" t="str">
        <f>IF('Sales Mix'!$B28="","",'Sales Mix'!$B28*'Intermediate Work'!L$116*'Seasonality Impact'!M28)</f>
        <v/>
      </c>
      <c r="M28" s="15" t="str">
        <f>IF('Sales Mix'!$B28="","",'Sales Mix'!$B28*'Intermediate Work'!M$116*'Seasonality Impact'!N28)</f>
        <v/>
      </c>
      <c r="N28" s="15" t="str">
        <f>IF('Sales Mix'!$B28="","",'Sales Mix'!$B28*'Intermediate Work'!N$116*'Seasonality Impact'!O28)</f>
        <v/>
      </c>
      <c r="O28" s="15" t="str">
        <f>IF('Sales Mix'!$B28="","",'Sales Mix'!$B28*'Intermediate Work'!O$116*'Seasonality Impact'!P28)</f>
        <v/>
      </c>
      <c r="P28" s="15" t="str">
        <f>IF('Sales Mix'!$B28="","",'Sales Mix'!$B28*'Intermediate Work'!P$116*'Seasonality Impact'!Q28)</f>
        <v/>
      </c>
      <c r="Q28" s="15" t="str">
        <f>IF('Sales Mix'!$B28="","",'Sales Mix'!$B28*'Intermediate Work'!Q$116*'Seasonality Impact'!R28)</f>
        <v/>
      </c>
      <c r="R28" s="15" t="str">
        <f>IF('Sales Mix'!$B28="","",'Sales Mix'!$B28*'Intermediate Work'!R$116*'Seasonality Impact'!S28)</f>
        <v/>
      </c>
      <c r="S28" s="15" t="str">
        <f>IF('Sales Mix'!$B28="","",'Sales Mix'!$B28*'Intermediate Work'!S$116*'Seasonality Impact'!T28)</f>
        <v/>
      </c>
      <c r="T28" s="15" t="str">
        <f>IF('Sales Mix'!$B28="","",'Sales Mix'!$B28*'Intermediate Work'!T$116*'Seasonality Impact'!U28)</f>
        <v/>
      </c>
      <c r="U28" s="15" t="str">
        <f>IF('Sales Mix'!$B28="","",'Sales Mix'!$B28*'Intermediate Work'!U$116*'Seasonality Impact'!V28)</f>
        <v/>
      </c>
      <c r="V28" s="15" t="str">
        <f>IF('Sales Mix'!$B28="","",'Sales Mix'!$B28*'Intermediate Work'!V$116*'Seasonality Impact'!W28)</f>
        <v/>
      </c>
      <c r="W28" s="15" t="str">
        <f>IF('Sales Mix'!$B28="","",'Sales Mix'!$B28*'Intermediate Work'!W$116*'Seasonality Impact'!X28)</f>
        <v/>
      </c>
      <c r="X28" s="15" t="str">
        <f>IF('Sales Mix'!$B28="","",'Sales Mix'!$B28*'Intermediate Work'!X$116*'Seasonality Impact'!Y28)</f>
        <v/>
      </c>
      <c r="Y28" s="15" t="str">
        <f>IF('Sales Mix'!$B28="","",'Sales Mix'!$B28*'Intermediate Work'!Y$116*'Seasonality Impact'!Z28)</f>
        <v/>
      </c>
      <c r="Z28" s="15" t="str">
        <f>IF('Sales Mix'!$B28="","",'Sales Mix'!$B28*'Intermediate Work'!Z$116*'Seasonality Impact'!AA28)</f>
        <v/>
      </c>
      <c r="AA28" s="15" t="str">
        <f>IF('Sales Mix'!$B28="","",'Sales Mix'!$B28*'Intermediate Work'!AA$116*'Seasonality Impact'!AB28)</f>
        <v/>
      </c>
      <c r="AB28" s="15" t="str">
        <f>IF('Sales Mix'!$B28="","",'Sales Mix'!$B28*'Intermediate Work'!AB$116*'Seasonality Impact'!AC28)</f>
        <v/>
      </c>
      <c r="AC28" s="15" t="str">
        <f>IF('Sales Mix'!$B28="","",'Sales Mix'!$B28*'Intermediate Work'!AC$116*'Seasonality Impact'!AD28)</f>
        <v/>
      </c>
      <c r="AD28" s="15" t="str">
        <f>IF('Sales Mix'!$B28="","",'Sales Mix'!$B28*'Intermediate Work'!AD$116*'Seasonality Impact'!AE28)</f>
        <v/>
      </c>
      <c r="AE28" s="15" t="str">
        <f>IF('Sales Mix'!$B28="","",'Sales Mix'!$B28*'Intermediate Work'!AE$116*'Seasonality Impact'!AF28)</f>
        <v/>
      </c>
      <c r="AF28" s="15" t="str">
        <f>IF('Sales Mix'!$B28="","",'Sales Mix'!$B28*'Intermediate Work'!AF$116*'Seasonality Impact'!AG28)</f>
        <v/>
      </c>
      <c r="AG28" s="15" t="str">
        <f>IF('Sales Mix'!$B28="","",'Sales Mix'!$B28*'Intermediate Work'!AG$116*'Seasonality Impact'!AH28)</f>
        <v/>
      </c>
      <c r="AH28" s="15" t="str">
        <f>IF('Sales Mix'!$B28="","",'Sales Mix'!$B28*'Intermediate Work'!AH$116*'Seasonality Impact'!AI28)</f>
        <v/>
      </c>
      <c r="AI28" s="15" t="str">
        <f>IF('Sales Mix'!$B28="","",'Sales Mix'!$B28*'Intermediate Work'!AI$116*'Seasonality Impact'!AJ28)</f>
        <v/>
      </c>
      <c r="AJ28" s="15" t="str">
        <f>IF('Sales Mix'!$B28="","",'Sales Mix'!$B28*'Intermediate Work'!AJ$116*'Seasonality Impact'!AK28)</f>
        <v/>
      </c>
      <c r="AK28" s="15" t="str">
        <f>IF('Sales Mix'!$B28="","",'Sales Mix'!$B28*'Intermediate Work'!AK$116*'Seasonality Impact'!AL28)</f>
        <v/>
      </c>
    </row>
    <row r="29" spans="1:37" x14ac:dyDescent="0.25">
      <c r="A29" s="15" t="str">
        <f>IF('Sales Mix'!A29="","",'Sales Mix'!A29)</f>
        <v/>
      </c>
      <c r="B29" s="15" t="str">
        <f>IF('Sales Mix'!$B29="","",'Sales Mix'!$B29*'Intermediate Work'!B$116*'Seasonality Impact'!C29)</f>
        <v/>
      </c>
      <c r="C29" s="15" t="str">
        <f>IF('Sales Mix'!$B29="","",'Sales Mix'!$B29*'Intermediate Work'!C$116*'Seasonality Impact'!D29)</f>
        <v/>
      </c>
      <c r="D29" s="15" t="str">
        <f>IF('Sales Mix'!$B29="","",'Sales Mix'!$B29*'Intermediate Work'!D$116*'Seasonality Impact'!E29)</f>
        <v/>
      </c>
      <c r="E29" s="15" t="str">
        <f>IF('Sales Mix'!$B29="","",'Sales Mix'!$B29*'Intermediate Work'!E$116*'Seasonality Impact'!F29)</f>
        <v/>
      </c>
      <c r="F29" s="15" t="str">
        <f>IF('Sales Mix'!$B29="","",'Sales Mix'!$B29*'Intermediate Work'!F$116*'Seasonality Impact'!G29)</f>
        <v/>
      </c>
      <c r="G29" s="15" t="str">
        <f>IF('Sales Mix'!$B29="","",'Sales Mix'!$B29*'Intermediate Work'!G$116*'Seasonality Impact'!H29)</f>
        <v/>
      </c>
      <c r="H29" s="15" t="str">
        <f>IF('Sales Mix'!$B29="","",'Sales Mix'!$B29*'Intermediate Work'!H$116*'Seasonality Impact'!I29)</f>
        <v/>
      </c>
      <c r="I29" s="15" t="str">
        <f>IF('Sales Mix'!$B29="","",'Sales Mix'!$B29*'Intermediate Work'!I$116*'Seasonality Impact'!J29)</f>
        <v/>
      </c>
      <c r="J29" s="15" t="str">
        <f>IF('Sales Mix'!$B29="","",'Sales Mix'!$B29*'Intermediate Work'!J$116*'Seasonality Impact'!K29)</f>
        <v/>
      </c>
      <c r="K29" s="15" t="str">
        <f>IF('Sales Mix'!$B29="","",'Sales Mix'!$B29*'Intermediate Work'!K$116*'Seasonality Impact'!L29)</f>
        <v/>
      </c>
      <c r="L29" s="15" t="str">
        <f>IF('Sales Mix'!$B29="","",'Sales Mix'!$B29*'Intermediate Work'!L$116*'Seasonality Impact'!M29)</f>
        <v/>
      </c>
      <c r="M29" s="15" t="str">
        <f>IF('Sales Mix'!$B29="","",'Sales Mix'!$B29*'Intermediate Work'!M$116*'Seasonality Impact'!N29)</f>
        <v/>
      </c>
      <c r="N29" s="15" t="str">
        <f>IF('Sales Mix'!$B29="","",'Sales Mix'!$B29*'Intermediate Work'!N$116*'Seasonality Impact'!O29)</f>
        <v/>
      </c>
      <c r="O29" s="15" t="str">
        <f>IF('Sales Mix'!$B29="","",'Sales Mix'!$B29*'Intermediate Work'!O$116*'Seasonality Impact'!P29)</f>
        <v/>
      </c>
      <c r="P29" s="15" t="str">
        <f>IF('Sales Mix'!$B29="","",'Sales Mix'!$B29*'Intermediate Work'!P$116*'Seasonality Impact'!Q29)</f>
        <v/>
      </c>
      <c r="Q29" s="15" t="str">
        <f>IF('Sales Mix'!$B29="","",'Sales Mix'!$B29*'Intermediate Work'!Q$116*'Seasonality Impact'!R29)</f>
        <v/>
      </c>
      <c r="R29" s="15" t="str">
        <f>IF('Sales Mix'!$B29="","",'Sales Mix'!$B29*'Intermediate Work'!R$116*'Seasonality Impact'!S29)</f>
        <v/>
      </c>
      <c r="S29" s="15" t="str">
        <f>IF('Sales Mix'!$B29="","",'Sales Mix'!$B29*'Intermediate Work'!S$116*'Seasonality Impact'!T29)</f>
        <v/>
      </c>
      <c r="T29" s="15" t="str">
        <f>IF('Sales Mix'!$B29="","",'Sales Mix'!$B29*'Intermediate Work'!T$116*'Seasonality Impact'!U29)</f>
        <v/>
      </c>
      <c r="U29" s="15" t="str">
        <f>IF('Sales Mix'!$B29="","",'Sales Mix'!$B29*'Intermediate Work'!U$116*'Seasonality Impact'!V29)</f>
        <v/>
      </c>
      <c r="V29" s="15" t="str">
        <f>IF('Sales Mix'!$B29="","",'Sales Mix'!$B29*'Intermediate Work'!V$116*'Seasonality Impact'!W29)</f>
        <v/>
      </c>
      <c r="W29" s="15" t="str">
        <f>IF('Sales Mix'!$B29="","",'Sales Mix'!$B29*'Intermediate Work'!W$116*'Seasonality Impact'!X29)</f>
        <v/>
      </c>
      <c r="X29" s="15" t="str">
        <f>IF('Sales Mix'!$B29="","",'Sales Mix'!$B29*'Intermediate Work'!X$116*'Seasonality Impact'!Y29)</f>
        <v/>
      </c>
      <c r="Y29" s="15" t="str">
        <f>IF('Sales Mix'!$B29="","",'Sales Mix'!$B29*'Intermediate Work'!Y$116*'Seasonality Impact'!Z29)</f>
        <v/>
      </c>
      <c r="Z29" s="15" t="str">
        <f>IF('Sales Mix'!$B29="","",'Sales Mix'!$B29*'Intermediate Work'!Z$116*'Seasonality Impact'!AA29)</f>
        <v/>
      </c>
      <c r="AA29" s="15" t="str">
        <f>IF('Sales Mix'!$B29="","",'Sales Mix'!$B29*'Intermediate Work'!AA$116*'Seasonality Impact'!AB29)</f>
        <v/>
      </c>
      <c r="AB29" s="15" t="str">
        <f>IF('Sales Mix'!$B29="","",'Sales Mix'!$B29*'Intermediate Work'!AB$116*'Seasonality Impact'!AC29)</f>
        <v/>
      </c>
      <c r="AC29" s="15" t="str">
        <f>IF('Sales Mix'!$B29="","",'Sales Mix'!$B29*'Intermediate Work'!AC$116*'Seasonality Impact'!AD29)</f>
        <v/>
      </c>
      <c r="AD29" s="15" t="str">
        <f>IF('Sales Mix'!$B29="","",'Sales Mix'!$B29*'Intermediate Work'!AD$116*'Seasonality Impact'!AE29)</f>
        <v/>
      </c>
      <c r="AE29" s="15" t="str">
        <f>IF('Sales Mix'!$B29="","",'Sales Mix'!$B29*'Intermediate Work'!AE$116*'Seasonality Impact'!AF29)</f>
        <v/>
      </c>
      <c r="AF29" s="15" t="str">
        <f>IF('Sales Mix'!$B29="","",'Sales Mix'!$B29*'Intermediate Work'!AF$116*'Seasonality Impact'!AG29)</f>
        <v/>
      </c>
      <c r="AG29" s="15" t="str">
        <f>IF('Sales Mix'!$B29="","",'Sales Mix'!$B29*'Intermediate Work'!AG$116*'Seasonality Impact'!AH29)</f>
        <v/>
      </c>
      <c r="AH29" s="15" t="str">
        <f>IF('Sales Mix'!$B29="","",'Sales Mix'!$B29*'Intermediate Work'!AH$116*'Seasonality Impact'!AI29)</f>
        <v/>
      </c>
      <c r="AI29" s="15" t="str">
        <f>IF('Sales Mix'!$B29="","",'Sales Mix'!$B29*'Intermediate Work'!AI$116*'Seasonality Impact'!AJ29)</f>
        <v/>
      </c>
      <c r="AJ29" s="15" t="str">
        <f>IF('Sales Mix'!$B29="","",'Sales Mix'!$B29*'Intermediate Work'!AJ$116*'Seasonality Impact'!AK29)</f>
        <v/>
      </c>
      <c r="AK29" s="15" t="str">
        <f>IF('Sales Mix'!$B29="","",'Sales Mix'!$B29*'Intermediate Work'!AK$116*'Seasonality Impact'!AL29)</f>
        <v/>
      </c>
    </row>
    <row r="30" spans="1:37" x14ac:dyDescent="0.25">
      <c r="A30" s="15" t="str">
        <f>IF('Sales Mix'!A30="","",'Sales Mix'!A30)</f>
        <v/>
      </c>
      <c r="B30" s="15" t="str">
        <f>IF('Sales Mix'!$B30="","",'Sales Mix'!$B30*'Intermediate Work'!B$116*'Seasonality Impact'!C30)</f>
        <v/>
      </c>
      <c r="C30" s="15" t="str">
        <f>IF('Sales Mix'!$B30="","",'Sales Mix'!$B30*'Intermediate Work'!C$116*'Seasonality Impact'!D30)</f>
        <v/>
      </c>
      <c r="D30" s="15" t="str">
        <f>IF('Sales Mix'!$B30="","",'Sales Mix'!$B30*'Intermediate Work'!D$116*'Seasonality Impact'!E30)</f>
        <v/>
      </c>
      <c r="E30" s="15" t="str">
        <f>IF('Sales Mix'!$B30="","",'Sales Mix'!$B30*'Intermediate Work'!E$116*'Seasonality Impact'!F30)</f>
        <v/>
      </c>
      <c r="F30" s="15" t="str">
        <f>IF('Sales Mix'!$B30="","",'Sales Mix'!$B30*'Intermediate Work'!F$116*'Seasonality Impact'!G30)</f>
        <v/>
      </c>
      <c r="G30" s="15" t="str">
        <f>IF('Sales Mix'!$B30="","",'Sales Mix'!$B30*'Intermediate Work'!G$116*'Seasonality Impact'!H30)</f>
        <v/>
      </c>
      <c r="H30" s="15" t="str">
        <f>IF('Sales Mix'!$B30="","",'Sales Mix'!$B30*'Intermediate Work'!H$116*'Seasonality Impact'!I30)</f>
        <v/>
      </c>
      <c r="I30" s="15" t="str">
        <f>IF('Sales Mix'!$B30="","",'Sales Mix'!$B30*'Intermediate Work'!I$116*'Seasonality Impact'!J30)</f>
        <v/>
      </c>
      <c r="J30" s="15" t="str">
        <f>IF('Sales Mix'!$B30="","",'Sales Mix'!$B30*'Intermediate Work'!J$116*'Seasonality Impact'!K30)</f>
        <v/>
      </c>
      <c r="K30" s="15" t="str">
        <f>IF('Sales Mix'!$B30="","",'Sales Mix'!$B30*'Intermediate Work'!K$116*'Seasonality Impact'!L30)</f>
        <v/>
      </c>
      <c r="L30" s="15" t="str">
        <f>IF('Sales Mix'!$B30="","",'Sales Mix'!$B30*'Intermediate Work'!L$116*'Seasonality Impact'!M30)</f>
        <v/>
      </c>
      <c r="M30" s="15" t="str">
        <f>IF('Sales Mix'!$B30="","",'Sales Mix'!$B30*'Intermediate Work'!M$116*'Seasonality Impact'!N30)</f>
        <v/>
      </c>
      <c r="N30" s="15" t="str">
        <f>IF('Sales Mix'!$B30="","",'Sales Mix'!$B30*'Intermediate Work'!N$116*'Seasonality Impact'!O30)</f>
        <v/>
      </c>
      <c r="O30" s="15" t="str">
        <f>IF('Sales Mix'!$B30="","",'Sales Mix'!$B30*'Intermediate Work'!O$116*'Seasonality Impact'!P30)</f>
        <v/>
      </c>
      <c r="P30" s="15" t="str">
        <f>IF('Sales Mix'!$B30="","",'Sales Mix'!$B30*'Intermediate Work'!P$116*'Seasonality Impact'!Q30)</f>
        <v/>
      </c>
      <c r="Q30" s="15" t="str">
        <f>IF('Sales Mix'!$B30="","",'Sales Mix'!$B30*'Intermediate Work'!Q$116*'Seasonality Impact'!R30)</f>
        <v/>
      </c>
      <c r="R30" s="15" t="str">
        <f>IF('Sales Mix'!$B30="","",'Sales Mix'!$B30*'Intermediate Work'!R$116*'Seasonality Impact'!S30)</f>
        <v/>
      </c>
      <c r="S30" s="15" t="str">
        <f>IF('Sales Mix'!$B30="","",'Sales Mix'!$B30*'Intermediate Work'!S$116*'Seasonality Impact'!T30)</f>
        <v/>
      </c>
      <c r="T30" s="15" t="str">
        <f>IF('Sales Mix'!$B30="","",'Sales Mix'!$B30*'Intermediate Work'!T$116*'Seasonality Impact'!U30)</f>
        <v/>
      </c>
      <c r="U30" s="15" t="str">
        <f>IF('Sales Mix'!$B30="","",'Sales Mix'!$B30*'Intermediate Work'!U$116*'Seasonality Impact'!V30)</f>
        <v/>
      </c>
      <c r="V30" s="15" t="str">
        <f>IF('Sales Mix'!$B30="","",'Sales Mix'!$B30*'Intermediate Work'!V$116*'Seasonality Impact'!W30)</f>
        <v/>
      </c>
      <c r="W30" s="15" t="str">
        <f>IF('Sales Mix'!$B30="","",'Sales Mix'!$B30*'Intermediate Work'!W$116*'Seasonality Impact'!X30)</f>
        <v/>
      </c>
      <c r="X30" s="15" t="str">
        <f>IF('Sales Mix'!$B30="","",'Sales Mix'!$B30*'Intermediate Work'!X$116*'Seasonality Impact'!Y30)</f>
        <v/>
      </c>
      <c r="Y30" s="15" t="str">
        <f>IF('Sales Mix'!$B30="","",'Sales Mix'!$B30*'Intermediate Work'!Y$116*'Seasonality Impact'!Z30)</f>
        <v/>
      </c>
      <c r="Z30" s="15" t="str">
        <f>IF('Sales Mix'!$B30="","",'Sales Mix'!$B30*'Intermediate Work'!Z$116*'Seasonality Impact'!AA30)</f>
        <v/>
      </c>
      <c r="AA30" s="15" t="str">
        <f>IF('Sales Mix'!$B30="","",'Sales Mix'!$B30*'Intermediate Work'!AA$116*'Seasonality Impact'!AB30)</f>
        <v/>
      </c>
      <c r="AB30" s="15" t="str">
        <f>IF('Sales Mix'!$B30="","",'Sales Mix'!$B30*'Intermediate Work'!AB$116*'Seasonality Impact'!AC30)</f>
        <v/>
      </c>
      <c r="AC30" s="15" t="str">
        <f>IF('Sales Mix'!$B30="","",'Sales Mix'!$B30*'Intermediate Work'!AC$116*'Seasonality Impact'!AD30)</f>
        <v/>
      </c>
      <c r="AD30" s="15" t="str">
        <f>IF('Sales Mix'!$B30="","",'Sales Mix'!$B30*'Intermediate Work'!AD$116*'Seasonality Impact'!AE30)</f>
        <v/>
      </c>
      <c r="AE30" s="15" t="str">
        <f>IF('Sales Mix'!$B30="","",'Sales Mix'!$B30*'Intermediate Work'!AE$116*'Seasonality Impact'!AF30)</f>
        <v/>
      </c>
      <c r="AF30" s="15" t="str">
        <f>IF('Sales Mix'!$B30="","",'Sales Mix'!$B30*'Intermediate Work'!AF$116*'Seasonality Impact'!AG30)</f>
        <v/>
      </c>
      <c r="AG30" s="15" t="str">
        <f>IF('Sales Mix'!$B30="","",'Sales Mix'!$B30*'Intermediate Work'!AG$116*'Seasonality Impact'!AH30)</f>
        <v/>
      </c>
      <c r="AH30" s="15" t="str">
        <f>IF('Sales Mix'!$B30="","",'Sales Mix'!$B30*'Intermediate Work'!AH$116*'Seasonality Impact'!AI30)</f>
        <v/>
      </c>
      <c r="AI30" s="15" t="str">
        <f>IF('Sales Mix'!$B30="","",'Sales Mix'!$B30*'Intermediate Work'!AI$116*'Seasonality Impact'!AJ30)</f>
        <v/>
      </c>
      <c r="AJ30" s="15" t="str">
        <f>IF('Sales Mix'!$B30="","",'Sales Mix'!$B30*'Intermediate Work'!AJ$116*'Seasonality Impact'!AK30)</f>
        <v/>
      </c>
      <c r="AK30" s="15" t="str">
        <f>IF('Sales Mix'!$B30="","",'Sales Mix'!$B30*'Intermediate Work'!AK$116*'Seasonality Impact'!AL30)</f>
        <v/>
      </c>
    </row>
    <row r="31" spans="1:37" x14ac:dyDescent="0.25">
      <c r="A31" s="15" t="str">
        <f>IF('Sales Mix'!A31="","",'Sales Mix'!A31)</f>
        <v/>
      </c>
      <c r="B31" s="15" t="str">
        <f>IF('Sales Mix'!$B31="","",'Sales Mix'!$B31*'Intermediate Work'!B$116*'Seasonality Impact'!C31)</f>
        <v/>
      </c>
      <c r="C31" s="15" t="str">
        <f>IF('Sales Mix'!$B31="","",'Sales Mix'!$B31*'Intermediate Work'!C$116*'Seasonality Impact'!D31)</f>
        <v/>
      </c>
      <c r="D31" s="15" t="str">
        <f>IF('Sales Mix'!$B31="","",'Sales Mix'!$B31*'Intermediate Work'!D$116*'Seasonality Impact'!E31)</f>
        <v/>
      </c>
      <c r="E31" s="15" t="str">
        <f>IF('Sales Mix'!$B31="","",'Sales Mix'!$B31*'Intermediate Work'!E$116*'Seasonality Impact'!F31)</f>
        <v/>
      </c>
      <c r="F31" s="15" t="str">
        <f>IF('Sales Mix'!$B31="","",'Sales Mix'!$B31*'Intermediate Work'!F$116*'Seasonality Impact'!G31)</f>
        <v/>
      </c>
      <c r="G31" s="15" t="str">
        <f>IF('Sales Mix'!$B31="","",'Sales Mix'!$B31*'Intermediate Work'!G$116*'Seasonality Impact'!H31)</f>
        <v/>
      </c>
      <c r="H31" s="15" t="str">
        <f>IF('Sales Mix'!$B31="","",'Sales Mix'!$B31*'Intermediate Work'!H$116*'Seasonality Impact'!I31)</f>
        <v/>
      </c>
      <c r="I31" s="15" t="str">
        <f>IF('Sales Mix'!$B31="","",'Sales Mix'!$B31*'Intermediate Work'!I$116*'Seasonality Impact'!J31)</f>
        <v/>
      </c>
      <c r="J31" s="15" t="str">
        <f>IF('Sales Mix'!$B31="","",'Sales Mix'!$B31*'Intermediate Work'!J$116*'Seasonality Impact'!K31)</f>
        <v/>
      </c>
      <c r="K31" s="15" t="str">
        <f>IF('Sales Mix'!$B31="","",'Sales Mix'!$B31*'Intermediate Work'!K$116*'Seasonality Impact'!L31)</f>
        <v/>
      </c>
      <c r="L31" s="15" t="str">
        <f>IF('Sales Mix'!$B31="","",'Sales Mix'!$B31*'Intermediate Work'!L$116*'Seasonality Impact'!M31)</f>
        <v/>
      </c>
      <c r="M31" s="15" t="str">
        <f>IF('Sales Mix'!$B31="","",'Sales Mix'!$B31*'Intermediate Work'!M$116*'Seasonality Impact'!N31)</f>
        <v/>
      </c>
      <c r="N31" s="15" t="str">
        <f>IF('Sales Mix'!$B31="","",'Sales Mix'!$B31*'Intermediate Work'!N$116*'Seasonality Impact'!O31)</f>
        <v/>
      </c>
      <c r="O31" s="15" t="str">
        <f>IF('Sales Mix'!$B31="","",'Sales Mix'!$B31*'Intermediate Work'!O$116*'Seasonality Impact'!P31)</f>
        <v/>
      </c>
      <c r="P31" s="15" t="str">
        <f>IF('Sales Mix'!$B31="","",'Sales Mix'!$B31*'Intermediate Work'!P$116*'Seasonality Impact'!Q31)</f>
        <v/>
      </c>
      <c r="Q31" s="15" t="str">
        <f>IF('Sales Mix'!$B31="","",'Sales Mix'!$B31*'Intermediate Work'!Q$116*'Seasonality Impact'!R31)</f>
        <v/>
      </c>
      <c r="R31" s="15" t="str">
        <f>IF('Sales Mix'!$B31="","",'Sales Mix'!$B31*'Intermediate Work'!R$116*'Seasonality Impact'!S31)</f>
        <v/>
      </c>
      <c r="S31" s="15" t="str">
        <f>IF('Sales Mix'!$B31="","",'Sales Mix'!$B31*'Intermediate Work'!S$116*'Seasonality Impact'!T31)</f>
        <v/>
      </c>
      <c r="T31" s="15" t="str">
        <f>IF('Sales Mix'!$B31="","",'Sales Mix'!$B31*'Intermediate Work'!T$116*'Seasonality Impact'!U31)</f>
        <v/>
      </c>
      <c r="U31" s="15" t="str">
        <f>IF('Sales Mix'!$B31="","",'Sales Mix'!$B31*'Intermediate Work'!U$116*'Seasonality Impact'!V31)</f>
        <v/>
      </c>
      <c r="V31" s="15" t="str">
        <f>IF('Sales Mix'!$B31="","",'Sales Mix'!$B31*'Intermediate Work'!V$116*'Seasonality Impact'!W31)</f>
        <v/>
      </c>
      <c r="W31" s="15" t="str">
        <f>IF('Sales Mix'!$B31="","",'Sales Mix'!$B31*'Intermediate Work'!W$116*'Seasonality Impact'!X31)</f>
        <v/>
      </c>
      <c r="X31" s="15" t="str">
        <f>IF('Sales Mix'!$B31="","",'Sales Mix'!$B31*'Intermediate Work'!X$116*'Seasonality Impact'!Y31)</f>
        <v/>
      </c>
      <c r="Y31" s="15" t="str">
        <f>IF('Sales Mix'!$B31="","",'Sales Mix'!$B31*'Intermediate Work'!Y$116*'Seasonality Impact'!Z31)</f>
        <v/>
      </c>
      <c r="Z31" s="15" t="str">
        <f>IF('Sales Mix'!$B31="","",'Sales Mix'!$B31*'Intermediate Work'!Z$116*'Seasonality Impact'!AA31)</f>
        <v/>
      </c>
      <c r="AA31" s="15" t="str">
        <f>IF('Sales Mix'!$B31="","",'Sales Mix'!$B31*'Intermediate Work'!AA$116*'Seasonality Impact'!AB31)</f>
        <v/>
      </c>
      <c r="AB31" s="15" t="str">
        <f>IF('Sales Mix'!$B31="","",'Sales Mix'!$B31*'Intermediate Work'!AB$116*'Seasonality Impact'!AC31)</f>
        <v/>
      </c>
      <c r="AC31" s="15" t="str">
        <f>IF('Sales Mix'!$B31="","",'Sales Mix'!$B31*'Intermediate Work'!AC$116*'Seasonality Impact'!AD31)</f>
        <v/>
      </c>
      <c r="AD31" s="15" t="str">
        <f>IF('Sales Mix'!$B31="","",'Sales Mix'!$B31*'Intermediate Work'!AD$116*'Seasonality Impact'!AE31)</f>
        <v/>
      </c>
      <c r="AE31" s="15" t="str">
        <f>IF('Sales Mix'!$B31="","",'Sales Mix'!$B31*'Intermediate Work'!AE$116*'Seasonality Impact'!AF31)</f>
        <v/>
      </c>
      <c r="AF31" s="15" t="str">
        <f>IF('Sales Mix'!$B31="","",'Sales Mix'!$B31*'Intermediate Work'!AF$116*'Seasonality Impact'!AG31)</f>
        <v/>
      </c>
      <c r="AG31" s="15" t="str">
        <f>IF('Sales Mix'!$B31="","",'Sales Mix'!$B31*'Intermediate Work'!AG$116*'Seasonality Impact'!AH31)</f>
        <v/>
      </c>
      <c r="AH31" s="15" t="str">
        <f>IF('Sales Mix'!$B31="","",'Sales Mix'!$B31*'Intermediate Work'!AH$116*'Seasonality Impact'!AI31)</f>
        <v/>
      </c>
      <c r="AI31" s="15" t="str">
        <f>IF('Sales Mix'!$B31="","",'Sales Mix'!$B31*'Intermediate Work'!AI$116*'Seasonality Impact'!AJ31)</f>
        <v/>
      </c>
      <c r="AJ31" s="15" t="str">
        <f>IF('Sales Mix'!$B31="","",'Sales Mix'!$B31*'Intermediate Work'!AJ$116*'Seasonality Impact'!AK31)</f>
        <v/>
      </c>
      <c r="AK31" s="15" t="str">
        <f>IF('Sales Mix'!$B31="","",'Sales Mix'!$B31*'Intermediate Work'!AK$116*'Seasonality Impact'!AL31)</f>
        <v/>
      </c>
    </row>
    <row r="32" spans="1:37" x14ac:dyDescent="0.25">
      <c r="A32" s="15" t="str">
        <f>IF('Sales Mix'!A32="","",'Sales Mix'!A32)</f>
        <v/>
      </c>
      <c r="B32" s="15" t="str">
        <f>IF('Sales Mix'!$B32="","",'Sales Mix'!$B32*'Intermediate Work'!B$116*'Seasonality Impact'!C32)</f>
        <v/>
      </c>
      <c r="C32" s="15" t="str">
        <f>IF('Sales Mix'!$B32="","",'Sales Mix'!$B32*'Intermediate Work'!C$116*'Seasonality Impact'!D32)</f>
        <v/>
      </c>
      <c r="D32" s="15" t="str">
        <f>IF('Sales Mix'!$B32="","",'Sales Mix'!$B32*'Intermediate Work'!D$116*'Seasonality Impact'!E32)</f>
        <v/>
      </c>
      <c r="E32" s="15" t="str">
        <f>IF('Sales Mix'!$B32="","",'Sales Mix'!$B32*'Intermediate Work'!E$116*'Seasonality Impact'!F32)</f>
        <v/>
      </c>
      <c r="F32" s="15" t="str">
        <f>IF('Sales Mix'!$B32="","",'Sales Mix'!$B32*'Intermediate Work'!F$116*'Seasonality Impact'!G32)</f>
        <v/>
      </c>
      <c r="G32" s="15" t="str">
        <f>IF('Sales Mix'!$B32="","",'Sales Mix'!$B32*'Intermediate Work'!G$116*'Seasonality Impact'!H32)</f>
        <v/>
      </c>
      <c r="H32" s="15" t="str">
        <f>IF('Sales Mix'!$B32="","",'Sales Mix'!$B32*'Intermediate Work'!H$116*'Seasonality Impact'!I32)</f>
        <v/>
      </c>
      <c r="I32" s="15" t="str">
        <f>IF('Sales Mix'!$B32="","",'Sales Mix'!$B32*'Intermediate Work'!I$116*'Seasonality Impact'!J32)</f>
        <v/>
      </c>
      <c r="J32" s="15" t="str">
        <f>IF('Sales Mix'!$B32="","",'Sales Mix'!$B32*'Intermediate Work'!J$116*'Seasonality Impact'!K32)</f>
        <v/>
      </c>
      <c r="K32" s="15" t="str">
        <f>IF('Sales Mix'!$B32="","",'Sales Mix'!$B32*'Intermediate Work'!K$116*'Seasonality Impact'!L32)</f>
        <v/>
      </c>
      <c r="L32" s="15" t="str">
        <f>IF('Sales Mix'!$B32="","",'Sales Mix'!$B32*'Intermediate Work'!L$116*'Seasonality Impact'!M32)</f>
        <v/>
      </c>
      <c r="M32" s="15" t="str">
        <f>IF('Sales Mix'!$B32="","",'Sales Mix'!$B32*'Intermediate Work'!M$116*'Seasonality Impact'!N32)</f>
        <v/>
      </c>
      <c r="N32" s="15" t="str">
        <f>IF('Sales Mix'!$B32="","",'Sales Mix'!$B32*'Intermediate Work'!N$116*'Seasonality Impact'!O32)</f>
        <v/>
      </c>
      <c r="O32" s="15" t="str">
        <f>IF('Sales Mix'!$B32="","",'Sales Mix'!$B32*'Intermediate Work'!O$116*'Seasonality Impact'!P32)</f>
        <v/>
      </c>
      <c r="P32" s="15" t="str">
        <f>IF('Sales Mix'!$B32="","",'Sales Mix'!$B32*'Intermediate Work'!P$116*'Seasonality Impact'!Q32)</f>
        <v/>
      </c>
      <c r="Q32" s="15" t="str">
        <f>IF('Sales Mix'!$B32="","",'Sales Mix'!$B32*'Intermediate Work'!Q$116*'Seasonality Impact'!R32)</f>
        <v/>
      </c>
      <c r="R32" s="15" t="str">
        <f>IF('Sales Mix'!$B32="","",'Sales Mix'!$B32*'Intermediate Work'!R$116*'Seasonality Impact'!S32)</f>
        <v/>
      </c>
      <c r="S32" s="15" t="str">
        <f>IF('Sales Mix'!$B32="","",'Sales Mix'!$B32*'Intermediate Work'!S$116*'Seasonality Impact'!T32)</f>
        <v/>
      </c>
      <c r="T32" s="15" t="str">
        <f>IF('Sales Mix'!$B32="","",'Sales Mix'!$B32*'Intermediate Work'!T$116*'Seasonality Impact'!U32)</f>
        <v/>
      </c>
      <c r="U32" s="15" t="str">
        <f>IF('Sales Mix'!$B32="","",'Sales Mix'!$B32*'Intermediate Work'!U$116*'Seasonality Impact'!V32)</f>
        <v/>
      </c>
      <c r="V32" s="15" t="str">
        <f>IF('Sales Mix'!$B32="","",'Sales Mix'!$B32*'Intermediate Work'!V$116*'Seasonality Impact'!W32)</f>
        <v/>
      </c>
      <c r="W32" s="15" t="str">
        <f>IF('Sales Mix'!$B32="","",'Sales Mix'!$B32*'Intermediate Work'!W$116*'Seasonality Impact'!X32)</f>
        <v/>
      </c>
      <c r="X32" s="15" t="str">
        <f>IF('Sales Mix'!$B32="","",'Sales Mix'!$B32*'Intermediate Work'!X$116*'Seasonality Impact'!Y32)</f>
        <v/>
      </c>
      <c r="Y32" s="15" t="str">
        <f>IF('Sales Mix'!$B32="","",'Sales Mix'!$B32*'Intermediate Work'!Y$116*'Seasonality Impact'!Z32)</f>
        <v/>
      </c>
      <c r="Z32" s="15" t="str">
        <f>IF('Sales Mix'!$B32="","",'Sales Mix'!$B32*'Intermediate Work'!Z$116*'Seasonality Impact'!AA32)</f>
        <v/>
      </c>
      <c r="AA32" s="15" t="str">
        <f>IF('Sales Mix'!$B32="","",'Sales Mix'!$B32*'Intermediate Work'!AA$116*'Seasonality Impact'!AB32)</f>
        <v/>
      </c>
      <c r="AB32" s="15" t="str">
        <f>IF('Sales Mix'!$B32="","",'Sales Mix'!$B32*'Intermediate Work'!AB$116*'Seasonality Impact'!AC32)</f>
        <v/>
      </c>
      <c r="AC32" s="15" t="str">
        <f>IF('Sales Mix'!$B32="","",'Sales Mix'!$B32*'Intermediate Work'!AC$116*'Seasonality Impact'!AD32)</f>
        <v/>
      </c>
      <c r="AD32" s="15" t="str">
        <f>IF('Sales Mix'!$B32="","",'Sales Mix'!$B32*'Intermediate Work'!AD$116*'Seasonality Impact'!AE32)</f>
        <v/>
      </c>
      <c r="AE32" s="15" t="str">
        <f>IF('Sales Mix'!$B32="","",'Sales Mix'!$B32*'Intermediate Work'!AE$116*'Seasonality Impact'!AF32)</f>
        <v/>
      </c>
      <c r="AF32" s="15" t="str">
        <f>IF('Sales Mix'!$B32="","",'Sales Mix'!$B32*'Intermediate Work'!AF$116*'Seasonality Impact'!AG32)</f>
        <v/>
      </c>
      <c r="AG32" s="15" t="str">
        <f>IF('Sales Mix'!$B32="","",'Sales Mix'!$B32*'Intermediate Work'!AG$116*'Seasonality Impact'!AH32)</f>
        <v/>
      </c>
      <c r="AH32" s="15" t="str">
        <f>IF('Sales Mix'!$B32="","",'Sales Mix'!$B32*'Intermediate Work'!AH$116*'Seasonality Impact'!AI32)</f>
        <v/>
      </c>
      <c r="AI32" s="15" t="str">
        <f>IF('Sales Mix'!$B32="","",'Sales Mix'!$B32*'Intermediate Work'!AI$116*'Seasonality Impact'!AJ32)</f>
        <v/>
      </c>
      <c r="AJ32" s="15" t="str">
        <f>IF('Sales Mix'!$B32="","",'Sales Mix'!$B32*'Intermediate Work'!AJ$116*'Seasonality Impact'!AK32)</f>
        <v/>
      </c>
      <c r="AK32" s="15" t="str">
        <f>IF('Sales Mix'!$B32="","",'Sales Mix'!$B32*'Intermediate Work'!AK$116*'Seasonality Impact'!AL32)</f>
        <v/>
      </c>
    </row>
    <row r="33" spans="1:37" x14ac:dyDescent="0.25">
      <c r="A33" s="15" t="str">
        <f>IF('Sales Mix'!A33="","",'Sales Mix'!A33)</f>
        <v/>
      </c>
      <c r="B33" s="15" t="str">
        <f>IF('Sales Mix'!$B33="","",'Sales Mix'!$B33*'Intermediate Work'!B$116*'Seasonality Impact'!C33)</f>
        <v/>
      </c>
      <c r="C33" s="15" t="str">
        <f>IF('Sales Mix'!$B33="","",'Sales Mix'!$B33*'Intermediate Work'!C$116*'Seasonality Impact'!D33)</f>
        <v/>
      </c>
      <c r="D33" s="15" t="str">
        <f>IF('Sales Mix'!$B33="","",'Sales Mix'!$B33*'Intermediate Work'!D$116*'Seasonality Impact'!E33)</f>
        <v/>
      </c>
      <c r="E33" s="15" t="str">
        <f>IF('Sales Mix'!$B33="","",'Sales Mix'!$B33*'Intermediate Work'!E$116*'Seasonality Impact'!F33)</f>
        <v/>
      </c>
      <c r="F33" s="15" t="str">
        <f>IF('Sales Mix'!$B33="","",'Sales Mix'!$B33*'Intermediate Work'!F$116*'Seasonality Impact'!G33)</f>
        <v/>
      </c>
      <c r="G33" s="15" t="str">
        <f>IF('Sales Mix'!$B33="","",'Sales Mix'!$B33*'Intermediate Work'!G$116*'Seasonality Impact'!H33)</f>
        <v/>
      </c>
      <c r="H33" s="15" t="str">
        <f>IF('Sales Mix'!$B33="","",'Sales Mix'!$B33*'Intermediate Work'!H$116*'Seasonality Impact'!I33)</f>
        <v/>
      </c>
      <c r="I33" s="15" t="str">
        <f>IF('Sales Mix'!$B33="","",'Sales Mix'!$B33*'Intermediate Work'!I$116*'Seasonality Impact'!J33)</f>
        <v/>
      </c>
      <c r="J33" s="15" t="str">
        <f>IF('Sales Mix'!$B33="","",'Sales Mix'!$B33*'Intermediate Work'!J$116*'Seasonality Impact'!K33)</f>
        <v/>
      </c>
      <c r="K33" s="15" t="str">
        <f>IF('Sales Mix'!$B33="","",'Sales Mix'!$B33*'Intermediate Work'!K$116*'Seasonality Impact'!L33)</f>
        <v/>
      </c>
      <c r="L33" s="15" t="str">
        <f>IF('Sales Mix'!$B33="","",'Sales Mix'!$B33*'Intermediate Work'!L$116*'Seasonality Impact'!M33)</f>
        <v/>
      </c>
      <c r="M33" s="15" t="str">
        <f>IF('Sales Mix'!$B33="","",'Sales Mix'!$B33*'Intermediate Work'!M$116*'Seasonality Impact'!N33)</f>
        <v/>
      </c>
      <c r="N33" s="15" t="str">
        <f>IF('Sales Mix'!$B33="","",'Sales Mix'!$B33*'Intermediate Work'!N$116*'Seasonality Impact'!O33)</f>
        <v/>
      </c>
      <c r="O33" s="15" t="str">
        <f>IF('Sales Mix'!$B33="","",'Sales Mix'!$B33*'Intermediate Work'!O$116*'Seasonality Impact'!P33)</f>
        <v/>
      </c>
      <c r="P33" s="15" t="str">
        <f>IF('Sales Mix'!$B33="","",'Sales Mix'!$B33*'Intermediate Work'!P$116*'Seasonality Impact'!Q33)</f>
        <v/>
      </c>
      <c r="Q33" s="15" t="str">
        <f>IF('Sales Mix'!$B33="","",'Sales Mix'!$B33*'Intermediate Work'!Q$116*'Seasonality Impact'!R33)</f>
        <v/>
      </c>
      <c r="R33" s="15" t="str">
        <f>IF('Sales Mix'!$B33="","",'Sales Mix'!$B33*'Intermediate Work'!R$116*'Seasonality Impact'!S33)</f>
        <v/>
      </c>
      <c r="S33" s="15" t="str">
        <f>IF('Sales Mix'!$B33="","",'Sales Mix'!$B33*'Intermediate Work'!S$116*'Seasonality Impact'!T33)</f>
        <v/>
      </c>
      <c r="T33" s="15" t="str">
        <f>IF('Sales Mix'!$B33="","",'Sales Mix'!$B33*'Intermediate Work'!T$116*'Seasonality Impact'!U33)</f>
        <v/>
      </c>
      <c r="U33" s="15" t="str">
        <f>IF('Sales Mix'!$B33="","",'Sales Mix'!$B33*'Intermediate Work'!U$116*'Seasonality Impact'!V33)</f>
        <v/>
      </c>
      <c r="V33" s="15" t="str">
        <f>IF('Sales Mix'!$B33="","",'Sales Mix'!$B33*'Intermediate Work'!V$116*'Seasonality Impact'!W33)</f>
        <v/>
      </c>
      <c r="W33" s="15" t="str">
        <f>IF('Sales Mix'!$B33="","",'Sales Mix'!$B33*'Intermediate Work'!W$116*'Seasonality Impact'!X33)</f>
        <v/>
      </c>
      <c r="X33" s="15" t="str">
        <f>IF('Sales Mix'!$B33="","",'Sales Mix'!$B33*'Intermediate Work'!X$116*'Seasonality Impact'!Y33)</f>
        <v/>
      </c>
      <c r="Y33" s="15" t="str">
        <f>IF('Sales Mix'!$B33="","",'Sales Mix'!$B33*'Intermediate Work'!Y$116*'Seasonality Impact'!Z33)</f>
        <v/>
      </c>
      <c r="Z33" s="15" t="str">
        <f>IF('Sales Mix'!$B33="","",'Sales Mix'!$B33*'Intermediate Work'!Z$116*'Seasonality Impact'!AA33)</f>
        <v/>
      </c>
      <c r="AA33" s="15" t="str">
        <f>IF('Sales Mix'!$B33="","",'Sales Mix'!$B33*'Intermediate Work'!AA$116*'Seasonality Impact'!AB33)</f>
        <v/>
      </c>
      <c r="AB33" s="15" t="str">
        <f>IF('Sales Mix'!$B33="","",'Sales Mix'!$B33*'Intermediate Work'!AB$116*'Seasonality Impact'!AC33)</f>
        <v/>
      </c>
      <c r="AC33" s="15" t="str">
        <f>IF('Sales Mix'!$B33="","",'Sales Mix'!$B33*'Intermediate Work'!AC$116*'Seasonality Impact'!AD33)</f>
        <v/>
      </c>
      <c r="AD33" s="15" t="str">
        <f>IF('Sales Mix'!$B33="","",'Sales Mix'!$B33*'Intermediate Work'!AD$116*'Seasonality Impact'!AE33)</f>
        <v/>
      </c>
      <c r="AE33" s="15" t="str">
        <f>IF('Sales Mix'!$B33="","",'Sales Mix'!$B33*'Intermediate Work'!AE$116*'Seasonality Impact'!AF33)</f>
        <v/>
      </c>
      <c r="AF33" s="15" t="str">
        <f>IF('Sales Mix'!$B33="","",'Sales Mix'!$B33*'Intermediate Work'!AF$116*'Seasonality Impact'!AG33)</f>
        <v/>
      </c>
      <c r="AG33" s="15" t="str">
        <f>IF('Sales Mix'!$B33="","",'Sales Mix'!$B33*'Intermediate Work'!AG$116*'Seasonality Impact'!AH33)</f>
        <v/>
      </c>
      <c r="AH33" s="15" t="str">
        <f>IF('Sales Mix'!$B33="","",'Sales Mix'!$B33*'Intermediate Work'!AH$116*'Seasonality Impact'!AI33)</f>
        <v/>
      </c>
      <c r="AI33" s="15" t="str">
        <f>IF('Sales Mix'!$B33="","",'Sales Mix'!$B33*'Intermediate Work'!AI$116*'Seasonality Impact'!AJ33)</f>
        <v/>
      </c>
      <c r="AJ33" s="15" t="str">
        <f>IF('Sales Mix'!$B33="","",'Sales Mix'!$B33*'Intermediate Work'!AJ$116*'Seasonality Impact'!AK33)</f>
        <v/>
      </c>
      <c r="AK33" s="15" t="str">
        <f>IF('Sales Mix'!$B33="","",'Sales Mix'!$B33*'Intermediate Work'!AK$116*'Seasonality Impact'!AL33)</f>
        <v/>
      </c>
    </row>
    <row r="34" spans="1:37" x14ac:dyDescent="0.25">
      <c r="A34" s="15" t="str">
        <f>IF('Sales Mix'!A34="","",'Sales Mix'!A34)</f>
        <v/>
      </c>
      <c r="B34" s="15" t="str">
        <f>IF('Sales Mix'!$B34="","",'Sales Mix'!$B34*'Intermediate Work'!B$116*'Seasonality Impact'!C34)</f>
        <v/>
      </c>
      <c r="C34" s="15" t="str">
        <f>IF('Sales Mix'!$B34="","",'Sales Mix'!$B34*'Intermediate Work'!C$116*'Seasonality Impact'!D34)</f>
        <v/>
      </c>
      <c r="D34" s="15" t="str">
        <f>IF('Sales Mix'!$B34="","",'Sales Mix'!$B34*'Intermediate Work'!D$116*'Seasonality Impact'!E34)</f>
        <v/>
      </c>
      <c r="E34" s="15" t="str">
        <f>IF('Sales Mix'!$B34="","",'Sales Mix'!$B34*'Intermediate Work'!E$116*'Seasonality Impact'!F34)</f>
        <v/>
      </c>
      <c r="F34" s="15" t="str">
        <f>IF('Sales Mix'!$B34="","",'Sales Mix'!$B34*'Intermediate Work'!F$116*'Seasonality Impact'!G34)</f>
        <v/>
      </c>
      <c r="G34" s="15" t="str">
        <f>IF('Sales Mix'!$B34="","",'Sales Mix'!$B34*'Intermediate Work'!G$116*'Seasonality Impact'!H34)</f>
        <v/>
      </c>
      <c r="H34" s="15" t="str">
        <f>IF('Sales Mix'!$B34="","",'Sales Mix'!$B34*'Intermediate Work'!H$116*'Seasonality Impact'!I34)</f>
        <v/>
      </c>
      <c r="I34" s="15" t="str">
        <f>IF('Sales Mix'!$B34="","",'Sales Mix'!$B34*'Intermediate Work'!I$116*'Seasonality Impact'!J34)</f>
        <v/>
      </c>
      <c r="J34" s="15" t="str">
        <f>IF('Sales Mix'!$B34="","",'Sales Mix'!$B34*'Intermediate Work'!J$116*'Seasonality Impact'!K34)</f>
        <v/>
      </c>
      <c r="K34" s="15" t="str">
        <f>IF('Sales Mix'!$B34="","",'Sales Mix'!$B34*'Intermediate Work'!K$116*'Seasonality Impact'!L34)</f>
        <v/>
      </c>
      <c r="L34" s="15" t="str">
        <f>IF('Sales Mix'!$B34="","",'Sales Mix'!$B34*'Intermediate Work'!L$116*'Seasonality Impact'!M34)</f>
        <v/>
      </c>
      <c r="M34" s="15" t="str">
        <f>IF('Sales Mix'!$B34="","",'Sales Mix'!$B34*'Intermediate Work'!M$116*'Seasonality Impact'!N34)</f>
        <v/>
      </c>
      <c r="N34" s="15" t="str">
        <f>IF('Sales Mix'!$B34="","",'Sales Mix'!$B34*'Intermediate Work'!N$116*'Seasonality Impact'!O34)</f>
        <v/>
      </c>
      <c r="O34" s="15" t="str">
        <f>IF('Sales Mix'!$B34="","",'Sales Mix'!$B34*'Intermediate Work'!O$116*'Seasonality Impact'!P34)</f>
        <v/>
      </c>
      <c r="P34" s="15" t="str">
        <f>IF('Sales Mix'!$B34="","",'Sales Mix'!$B34*'Intermediate Work'!P$116*'Seasonality Impact'!Q34)</f>
        <v/>
      </c>
      <c r="Q34" s="15" t="str">
        <f>IF('Sales Mix'!$B34="","",'Sales Mix'!$B34*'Intermediate Work'!Q$116*'Seasonality Impact'!R34)</f>
        <v/>
      </c>
      <c r="R34" s="15" t="str">
        <f>IF('Sales Mix'!$B34="","",'Sales Mix'!$B34*'Intermediate Work'!R$116*'Seasonality Impact'!S34)</f>
        <v/>
      </c>
      <c r="S34" s="15" t="str">
        <f>IF('Sales Mix'!$B34="","",'Sales Mix'!$B34*'Intermediate Work'!S$116*'Seasonality Impact'!T34)</f>
        <v/>
      </c>
      <c r="T34" s="15" t="str">
        <f>IF('Sales Mix'!$B34="","",'Sales Mix'!$B34*'Intermediate Work'!T$116*'Seasonality Impact'!U34)</f>
        <v/>
      </c>
      <c r="U34" s="15" t="str">
        <f>IF('Sales Mix'!$B34="","",'Sales Mix'!$B34*'Intermediate Work'!U$116*'Seasonality Impact'!V34)</f>
        <v/>
      </c>
      <c r="V34" s="15" t="str">
        <f>IF('Sales Mix'!$B34="","",'Sales Mix'!$B34*'Intermediate Work'!V$116*'Seasonality Impact'!W34)</f>
        <v/>
      </c>
      <c r="W34" s="15" t="str">
        <f>IF('Sales Mix'!$B34="","",'Sales Mix'!$B34*'Intermediate Work'!W$116*'Seasonality Impact'!X34)</f>
        <v/>
      </c>
      <c r="X34" s="15" t="str">
        <f>IF('Sales Mix'!$B34="","",'Sales Mix'!$B34*'Intermediate Work'!X$116*'Seasonality Impact'!Y34)</f>
        <v/>
      </c>
      <c r="Y34" s="15" t="str">
        <f>IF('Sales Mix'!$B34="","",'Sales Mix'!$B34*'Intermediate Work'!Y$116*'Seasonality Impact'!Z34)</f>
        <v/>
      </c>
      <c r="Z34" s="15" t="str">
        <f>IF('Sales Mix'!$B34="","",'Sales Mix'!$B34*'Intermediate Work'!Z$116*'Seasonality Impact'!AA34)</f>
        <v/>
      </c>
      <c r="AA34" s="15" t="str">
        <f>IF('Sales Mix'!$B34="","",'Sales Mix'!$B34*'Intermediate Work'!AA$116*'Seasonality Impact'!AB34)</f>
        <v/>
      </c>
      <c r="AB34" s="15" t="str">
        <f>IF('Sales Mix'!$B34="","",'Sales Mix'!$B34*'Intermediate Work'!AB$116*'Seasonality Impact'!AC34)</f>
        <v/>
      </c>
      <c r="AC34" s="15" t="str">
        <f>IF('Sales Mix'!$B34="","",'Sales Mix'!$B34*'Intermediate Work'!AC$116*'Seasonality Impact'!AD34)</f>
        <v/>
      </c>
      <c r="AD34" s="15" t="str">
        <f>IF('Sales Mix'!$B34="","",'Sales Mix'!$B34*'Intermediate Work'!AD$116*'Seasonality Impact'!AE34)</f>
        <v/>
      </c>
      <c r="AE34" s="15" t="str">
        <f>IF('Sales Mix'!$B34="","",'Sales Mix'!$B34*'Intermediate Work'!AE$116*'Seasonality Impact'!AF34)</f>
        <v/>
      </c>
      <c r="AF34" s="15" t="str">
        <f>IF('Sales Mix'!$B34="","",'Sales Mix'!$B34*'Intermediate Work'!AF$116*'Seasonality Impact'!AG34)</f>
        <v/>
      </c>
      <c r="AG34" s="15" t="str">
        <f>IF('Sales Mix'!$B34="","",'Sales Mix'!$B34*'Intermediate Work'!AG$116*'Seasonality Impact'!AH34)</f>
        <v/>
      </c>
      <c r="AH34" s="15" t="str">
        <f>IF('Sales Mix'!$B34="","",'Sales Mix'!$B34*'Intermediate Work'!AH$116*'Seasonality Impact'!AI34)</f>
        <v/>
      </c>
      <c r="AI34" s="15" t="str">
        <f>IF('Sales Mix'!$B34="","",'Sales Mix'!$B34*'Intermediate Work'!AI$116*'Seasonality Impact'!AJ34)</f>
        <v/>
      </c>
      <c r="AJ34" s="15" t="str">
        <f>IF('Sales Mix'!$B34="","",'Sales Mix'!$B34*'Intermediate Work'!AJ$116*'Seasonality Impact'!AK34)</f>
        <v/>
      </c>
      <c r="AK34" s="15" t="str">
        <f>IF('Sales Mix'!$B34="","",'Sales Mix'!$B34*'Intermediate Work'!AK$116*'Seasonality Impact'!AL34)</f>
        <v/>
      </c>
    </row>
    <row r="35" spans="1:37" x14ac:dyDescent="0.25">
      <c r="A35" s="15" t="str">
        <f>IF('Sales Mix'!A35="","",'Sales Mix'!A35)</f>
        <v/>
      </c>
      <c r="B35" s="15" t="str">
        <f>IF('Sales Mix'!$B35="","",'Sales Mix'!$B35*'Intermediate Work'!B$116*'Seasonality Impact'!C35)</f>
        <v/>
      </c>
      <c r="C35" s="15" t="str">
        <f>IF('Sales Mix'!$B35="","",'Sales Mix'!$B35*'Intermediate Work'!C$116*'Seasonality Impact'!D35)</f>
        <v/>
      </c>
      <c r="D35" s="15" t="str">
        <f>IF('Sales Mix'!$B35="","",'Sales Mix'!$B35*'Intermediate Work'!D$116*'Seasonality Impact'!E35)</f>
        <v/>
      </c>
      <c r="E35" s="15" t="str">
        <f>IF('Sales Mix'!$B35="","",'Sales Mix'!$B35*'Intermediate Work'!E$116*'Seasonality Impact'!F35)</f>
        <v/>
      </c>
      <c r="F35" s="15" t="str">
        <f>IF('Sales Mix'!$B35="","",'Sales Mix'!$B35*'Intermediate Work'!F$116*'Seasonality Impact'!G35)</f>
        <v/>
      </c>
      <c r="G35" s="15" t="str">
        <f>IF('Sales Mix'!$B35="","",'Sales Mix'!$B35*'Intermediate Work'!G$116*'Seasonality Impact'!H35)</f>
        <v/>
      </c>
      <c r="H35" s="15" t="str">
        <f>IF('Sales Mix'!$B35="","",'Sales Mix'!$B35*'Intermediate Work'!H$116*'Seasonality Impact'!I35)</f>
        <v/>
      </c>
      <c r="I35" s="15" t="str">
        <f>IF('Sales Mix'!$B35="","",'Sales Mix'!$B35*'Intermediate Work'!I$116*'Seasonality Impact'!J35)</f>
        <v/>
      </c>
      <c r="J35" s="15" t="str">
        <f>IF('Sales Mix'!$B35="","",'Sales Mix'!$B35*'Intermediate Work'!J$116*'Seasonality Impact'!K35)</f>
        <v/>
      </c>
      <c r="K35" s="15" t="str">
        <f>IF('Sales Mix'!$B35="","",'Sales Mix'!$B35*'Intermediate Work'!K$116*'Seasonality Impact'!L35)</f>
        <v/>
      </c>
      <c r="L35" s="15" t="str">
        <f>IF('Sales Mix'!$B35="","",'Sales Mix'!$B35*'Intermediate Work'!L$116*'Seasonality Impact'!M35)</f>
        <v/>
      </c>
      <c r="M35" s="15" t="str">
        <f>IF('Sales Mix'!$B35="","",'Sales Mix'!$B35*'Intermediate Work'!M$116*'Seasonality Impact'!N35)</f>
        <v/>
      </c>
      <c r="N35" s="15" t="str">
        <f>IF('Sales Mix'!$B35="","",'Sales Mix'!$B35*'Intermediate Work'!N$116*'Seasonality Impact'!O35)</f>
        <v/>
      </c>
      <c r="O35" s="15" t="str">
        <f>IF('Sales Mix'!$B35="","",'Sales Mix'!$B35*'Intermediate Work'!O$116*'Seasonality Impact'!P35)</f>
        <v/>
      </c>
      <c r="P35" s="15" t="str">
        <f>IF('Sales Mix'!$B35="","",'Sales Mix'!$B35*'Intermediate Work'!P$116*'Seasonality Impact'!Q35)</f>
        <v/>
      </c>
      <c r="Q35" s="15" t="str">
        <f>IF('Sales Mix'!$B35="","",'Sales Mix'!$B35*'Intermediate Work'!Q$116*'Seasonality Impact'!R35)</f>
        <v/>
      </c>
      <c r="R35" s="15" t="str">
        <f>IF('Sales Mix'!$B35="","",'Sales Mix'!$B35*'Intermediate Work'!R$116*'Seasonality Impact'!S35)</f>
        <v/>
      </c>
      <c r="S35" s="15" t="str">
        <f>IF('Sales Mix'!$B35="","",'Sales Mix'!$B35*'Intermediate Work'!S$116*'Seasonality Impact'!T35)</f>
        <v/>
      </c>
      <c r="T35" s="15" t="str">
        <f>IF('Sales Mix'!$B35="","",'Sales Mix'!$B35*'Intermediate Work'!T$116*'Seasonality Impact'!U35)</f>
        <v/>
      </c>
      <c r="U35" s="15" t="str">
        <f>IF('Sales Mix'!$B35="","",'Sales Mix'!$B35*'Intermediate Work'!U$116*'Seasonality Impact'!V35)</f>
        <v/>
      </c>
      <c r="V35" s="15" t="str">
        <f>IF('Sales Mix'!$B35="","",'Sales Mix'!$B35*'Intermediate Work'!V$116*'Seasonality Impact'!W35)</f>
        <v/>
      </c>
      <c r="W35" s="15" t="str">
        <f>IF('Sales Mix'!$B35="","",'Sales Mix'!$B35*'Intermediate Work'!W$116*'Seasonality Impact'!X35)</f>
        <v/>
      </c>
      <c r="X35" s="15" t="str">
        <f>IF('Sales Mix'!$B35="","",'Sales Mix'!$B35*'Intermediate Work'!X$116*'Seasonality Impact'!Y35)</f>
        <v/>
      </c>
      <c r="Y35" s="15" t="str">
        <f>IF('Sales Mix'!$B35="","",'Sales Mix'!$B35*'Intermediate Work'!Y$116*'Seasonality Impact'!Z35)</f>
        <v/>
      </c>
      <c r="Z35" s="15" t="str">
        <f>IF('Sales Mix'!$B35="","",'Sales Mix'!$B35*'Intermediate Work'!Z$116*'Seasonality Impact'!AA35)</f>
        <v/>
      </c>
      <c r="AA35" s="15" t="str">
        <f>IF('Sales Mix'!$B35="","",'Sales Mix'!$B35*'Intermediate Work'!AA$116*'Seasonality Impact'!AB35)</f>
        <v/>
      </c>
      <c r="AB35" s="15" t="str">
        <f>IF('Sales Mix'!$B35="","",'Sales Mix'!$B35*'Intermediate Work'!AB$116*'Seasonality Impact'!AC35)</f>
        <v/>
      </c>
      <c r="AC35" s="15" t="str">
        <f>IF('Sales Mix'!$B35="","",'Sales Mix'!$B35*'Intermediate Work'!AC$116*'Seasonality Impact'!AD35)</f>
        <v/>
      </c>
      <c r="AD35" s="15" t="str">
        <f>IF('Sales Mix'!$B35="","",'Sales Mix'!$B35*'Intermediate Work'!AD$116*'Seasonality Impact'!AE35)</f>
        <v/>
      </c>
      <c r="AE35" s="15" t="str">
        <f>IF('Sales Mix'!$B35="","",'Sales Mix'!$B35*'Intermediate Work'!AE$116*'Seasonality Impact'!AF35)</f>
        <v/>
      </c>
      <c r="AF35" s="15" t="str">
        <f>IF('Sales Mix'!$B35="","",'Sales Mix'!$B35*'Intermediate Work'!AF$116*'Seasonality Impact'!AG35)</f>
        <v/>
      </c>
      <c r="AG35" s="15" t="str">
        <f>IF('Sales Mix'!$B35="","",'Sales Mix'!$B35*'Intermediate Work'!AG$116*'Seasonality Impact'!AH35)</f>
        <v/>
      </c>
      <c r="AH35" s="15" t="str">
        <f>IF('Sales Mix'!$B35="","",'Sales Mix'!$B35*'Intermediate Work'!AH$116*'Seasonality Impact'!AI35)</f>
        <v/>
      </c>
      <c r="AI35" s="15" t="str">
        <f>IF('Sales Mix'!$B35="","",'Sales Mix'!$B35*'Intermediate Work'!AI$116*'Seasonality Impact'!AJ35)</f>
        <v/>
      </c>
      <c r="AJ35" s="15" t="str">
        <f>IF('Sales Mix'!$B35="","",'Sales Mix'!$B35*'Intermediate Work'!AJ$116*'Seasonality Impact'!AK35)</f>
        <v/>
      </c>
      <c r="AK35" s="15" t="str">
        <f>IF('Sales Mix'!$B35="","",'Sales Mix'!$B35*'Intermediate Work'!AK$116*'Seasonality Impact'!AL35)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5" sqref="H5"/>
    </sheetView>
  </sheetViews>
  <sheetFormatPr defaultRowHeight="15" x14ac:dyDescent="0.25"/>
  <cols>
    <col min="1" max="1" width="32.85546875" bestFit="1" customWidth="1"/>
    <col min="2" max="3" width="10.5703125" bestFit="1" customWidth="1"/>
    <col min="4" max="4" width="11.5703125" bestFit="1" customWidth="1"/>
    <col min="6" max="7" width="10.5703125" bestFit="1" customWidth="1"/>
    <col min="8" max="8" width="11.5703125" bestFit="1" customWidth="1"/>
  </cols>
  <sheetData>
    <row r="1" spans="1:8" s="2" customFormat="1" ht="40.5" x14ac:dyDescent="0.3">
      <c r="A1" s="29" t="s">
        <v>80</v>
      </c>
      <c r="B1" s="35" t="s">
        <v>81</v>
      </c>
      <c r="C1" s="35"/>
      <c r="D1" s="35"/>
      <c r="F1" s="35" t="s">
        <v>82</v>
      </c>
      <c r="G1" s="35"/>
      <c r="H1" s="35"/>
    </row>
    <row r="2" spans="1:8" s="4" customFormat="1" x14ac:dyDescent="0.25">
      <c r="A2" s="4" t="s">
        <v>25</v>
      </c>
      <c r="B2" s="4">
        <v>1</v>
      </c>
      <c r="C2" s="4">
        <f>B2+1</f>
        <v>2</v>
      </c>
      <c r="D2" s="4">
        <f t="shared" ref="D2" si="0">C2+1</f>
        <v>3</v>
      </c>
      <c r="F2" s="4">
        <v>1</v>
      </c>
      <c r="G2" s="4">
        <f>F2+1</f>
        <v>2</v>
      </c>
      <c r="H2" s="4">
        <f t="shared" ref="H2" si="1">G2+1</f>
        <v>3</v>
      </c>
    </row>
    <row r="3" spans="1:8" x14ac:dyDescent="0.25">
      <c r="A3" s="15" t="str">
        <f>'Top-Down Quantity'!A3</f>
        <v>Diamond 375 ML</v>
      </c>
      <c r="B3" s="30">
        <f ca="1">IF(A3&lt;&gt;"",SUM('Top-Down Quantity'!B3:M3),"")</f>
        <v>22059.344313442951</v>
      </c>
      <c r="C3" s="30">
        <f ca="1">IF(A3&lt;&gt;"",SUM('Top-Down Quantity'!N3:Y3),"")</f>
        <v>161691.62708282389</v>
      </c>
      <c r="D3" s="30">
        <f ca="1">IF(A3&lt;&gt;"",SUM('Top-Down Quantity'!Z3:AK3),"")</f>
        <v>381287.8655384141</v>
      </c>
      <c r="E3" s="30"/>
      <c r="F3" s="30">
        <f ca="1">IF(A3&lt;&gt;"",SUM('Bottom-Up Quantity'!B3:M3),"")</f>
        <v>12553.893187644129</v>
      </c>
      <c r="G3" s="30">
        <f ca="1">IF(A3&lt;&gt;"",SUM('Bottom-Up Quantity'!N3:Y3),"")</f>
        <v>78039.951758639756</v>
      </c>
      <c r="H3" s="30">
        <f ca="1">IF(A3&lt;&gt;"",SUM('Bottom-Up Quantity'!Z3:AK3),"")</f>
        <v>155496.36041874308</v>
      </c>
    </row>
    <row r="4" spans="1:8" x14ac:dyDescent="0.25">
      <c r="A4" s="15" t="str">
        <f>'Top-Down Quantity'!A4</f>
        <v>Platinum 375 ML</v>
      </c>
      <c r="B4" s="30">
        <f ca="1">IF(A4&lt;&gt;"",SUM('Top-Down Quantity'!B4:M4),"")</f>
        <v>22059.344313442951</v>
      </c>
      <c r="C4" s="30">
        <f ca="1">IF(A4&lt;&gt;"",SUM('Top-Down Quantity'!N4:Y4),"")</f>
        <v>161691.62708282389</v>
      </c>
      <c r="D4" s="30">
        <f ca="1">IF(A4&lt;&gt;"",SUM('Top-Down Quantity'!Z4:AK4),"")</f>
        <v>381287.8655384141</v>
      </c>
      <c r="E4" s="30"/>
      <c r="F4" s="30">
        <f ca="1">IF(A4&lt;&gt;"",SUM('Bottom-Up Quantity'!B4:M4),"")</f>
        <v>12553.893187644129</v>
      </c>
      <c r="G4" s="30">
        <f ca="1">IF(A4&lt;&gt;"",SUM('Bottom-Up Quantity'!N4:Y4),"")</f>
        <v>78039.951758639756</v>
      </c>
      <c r="H4" s="30">
        <f ca="1">IF(A4&lt;&gt;"",SUM('Bottom-Up Quantity'!Z4:AK4),"")</f>
        <v>155496.36041874308</v>
      </c>
    </row>
    <row r="5" spans="1:8" x14ac:dyDescent="0.25">
      <c r="A5" s="15" t="str">
        <f>'Top-Down Quantity'!A5</f>
        <v>Gold 375 ML</v>
      </c>
      <c r="B5" s="30">
        <f ca="1">IF(A5&lt;&gt;"",SUM('Top-Down Quantity'!B5:M5),"")</f>
        <v>33089.016470164424</v>
      </c>
      <c r="C5" s="30">
        <f ca="1">IF(A5&lt;&gt;"",SUM('Top-Down Quantity'!N5:Y5),"")</f>
        <v>242537.44062423581</v>
      </c>
      <c r="D5" s="30">
        <f ca="1">IF(A5&lt;&gt;"",SUM('Top-Down Quantity'!Z5:AK5),"")</f>
        <v>571931.79830762115</v>
      </c>
      <c r="E5" s="30"/>
      <c r="F5" s="30">
        <f ca="1">IF(A5&lt;&gt;"",SUM('Bottom-Up Quantity'!B5:M5),"")</f>
        <v>18830.839781466188</v>
      </c>
      <c r="G5" s="30">
        <f ca="1">IF(A5&lt;&gt;"",SUM('Bottom-Up Quantity'!N5:Y5),"")</f>
        <v>117059.92763795963</v>
      </c>
      <c r="H5" s="30">
        <f ca="1">IF(A5&lt;&gt;"",SUM('Bottom-Up Quantity'!Z5:AK5),"")</f>
        <v>233244.5406281146</v>
      </c>
    </row>
    <row r="6" spans="1:8" x14ac:dyDescent="0.25">
      <c r="A6" s="15" t="str">
        <f>'Top-Down Quantity'!A6</f>
        <v>Diamond 750 ML</v>
      </c>
      <c r="B6" s="30">
        <f ca="1">IF(A6&lt;&gt;"",SUM('Top-Down Quantity'!B6:M6),"")</f>
        <v>22059.344313442951</v>
      </c>
      <c r="C6" s="30">
        <f ca="1">IF(A6&lt;&gt;"",SUM('Top-Down Quantity'!N6:Y6),"")</f>
        <v>161691.62708282389</v>
      </c>
      <c r="D6" s="30">
        <f ca="1">IF(A6&lt;&gt;"",SUM('Top-Down Quantity'!Z6:AK6),"")</f>
        <v>381287.8655384141</v>
      </c>
      <c r="E6" s="30"/>
      <c r="F6" s="30">
        <f ca="1">IF(A6&lt;&gt;"",SUM('Bottom-Up Quantity'!B6:M6),"")</f>
        <v>12553.893187644129</v>
      </c>
      <c r="G6" s="30">
        <f ca="1">IF(A6&lt;&gt;"",SUM('Bottom-Up Quantity'!N6:Y6),"")</f>
        <v>78039.951758639756</v>
      </c>
      <c r="H6" s="30">
        <f ca="1">IF(A6&lt;&gt;"",SUM('Bottom-Up Quantity'!Z6:AK6),"")</f>
        <v>155496.36041874308</v>
      </c>
    </row>
    <row r="7" spans="1:8" x14ac:dyDescent="0.25">
      <c r="A7" s="15" t="str">
        <f>'Top-Down Quantity'!A7</f>
        <v>Platinum 750 ML</v>
      </c>
      <c r="B7" s="30">
        <f ca="1">IF(A7&lt;&gt;"",SUM('Top-Down Quantity'!B7:M7),"")</f>
        <v>22059.344313442951</v>
      </c>
      <c r="C7" s="30">
        <f ca="1">IF(A7&lt;&gt;"",SUM('Top-Down Quantity'!N7:Y7),"")</f>
        <v>161691.62708282389</v>
      </c>
      <c r="D7" s="30">
        <f ca="1">IF(A7&lt;&gt;"",SUM('Top-Down Quantity'!Z7:AK7),"")</f>
        <v>381287.8655384141</v>
      </c>
      <c r="E7" s="30"/>
      <c r="F7" s="30">
        <f ca="1">IF(A7&lt;&gt;"",SUM('Bottom-Up Quantity'!B7:M7),"")</f>
        <v>12553.893187644129</v>
      </c>
      <c r="G7" s="30">
        <f ca="1">IF(A7&lt;&gt;"",SUM('Bottom-Up Quantity'!N7:Y7),"")</f>
        <v>78039.951758639756</v>
      </c>
      <c r="H7" s="30">
        <f ca="1">IF(A7&lt;&gt;"",SUM('Bottom-Up Quantity'!Z7:AK7),"")</f>
        <v>155496.36041874308</v>
      </c>
    </row>
    <row r="8" spans="1:8" x14ac:dyDescent="0.25">
      <c r="A8" s="15" t="str">
        <f>'Top-Down Quantity'!A8</f>
        <v>Gold 750 ML</v>
      </c>
      <c r="B8" s="30">
        <f ca="1">IF(A8&lt;&gt;"",SUM('Top-Down Quantity'!B8:M8),"")</f>
        <v>44118.688626885902</v>
      </c>
      <c r="C8" s="30">
        <f ca="1">IF(A8&lt;&gt;"",SUM('Top-Down Quantity'!N8:Y8),"")</f>
        <v>323383.25416564778</v>
      </c>
      <c r="D8" s="30">
        <f ca="1">IF(A8&lt;&gt;"",SUM('Top-Down Quantity'!Z8:AK8),"")</f>
        <v>762575.7310768282</v>
      </c>
      <c r="E8" s="30"/>
      <c r="F8" s="30">
        <f ca="1">IF(A8&lt;&gt;"",SUM('Bottom-Up Quantity'!B8:M8),"")</f>
        <v>25107.786375288259</v>
      </c>
      <c r="G8" s="30">
        <f ca="1">IF(A8&lt;&gt;"",SUM('Bottom-Up Quantity'!N8:Y8),"")</f>
        <v>156079.90351727951</v>
      </c>
      <c r="H8" s="30">
        <f ca="1">IF(A8&lt;&gt;"",SUM('Bottom-Up Quantity'!Z8:AK8),"")</f>
        <v>310992.72083748615</v>
      </c>
    </row>
    <row r="9" spans="1:8" x14ac:dyDescent="0.25">
      <c r="A9" s="15" t="str">
        <f>'Top-Down Quantity'!A9</f>
        <v>Diamond 1.75 L</v>
      </c>
      <c r="B9" s="30">
        <f ca="1">IF(A9&lt;&gt;"",SUM('Top-Down Quantity'!B9:M9),"")</f>
        <v>11029.672156721475</v>
      </c>
      <c r="C9" s="30">
        <f ca="1">IF(A9&lt;&gt;"",SUM('Top-Down Quantity'!N9:Y9),"")</f>
        <v>80845.813541411946</v>
      </c>
      <c r="D9" s="30">
        <f ca="1">IF(A9&lt;&gt;"",SUM('Top-Down Quantity'!Z9:AK9),"")</f>
        <v>190643.93276920705</v>
      </c>
      <c r="E9" s="30"/>
      <c r="F9" s="30">
        <f ca="1">IF(A9&lt;&gt;"",SUM('Bottom-Up Quantity'!B9:M9),"")</f>
        <v>6276.9465938220646</v>
      </c>
      <c r="G9" s="30">
        <f ca="1">IF(A9&lt;&gt;"",SUM('Bottom-Up Quantity'!N9:Y9),"")</f>
        <v>39019.975879319878</v>
      </c>
      <c r="H9" s="30">
        <f ca="1">IF(A9&lt;&gt;"",SUM('Bottom-Up Quantity'!Z9:AK9),"")</f>
        <v>77748.180209371538</v>
      </c>
    </row>
    <row r="10" spans="1:8" x14ac:dyDescent="0.25">
      <c r="A10" s="15" t="str">
        <f>'Top-Down Quantity'!A10</f>
        <v>Platinum 1.75 L</v>
      </c>
      <c r="B10" s="30">
        <f ca="1">IF(A10&lt;&gt;"",SUM('Top-Down Quantity'!B10:M10),"")</f>
        <v>11029.672156721475</v>
      </c>
      <c r="C10" s="30">
        <f ca="1">IF(A10&lt;&gt;"",SUM('Top-Down Quantity'!N10:Y10),"")</f>
        <v>80845.813541411946</v>
      </c>
      <c r="D10" s="30">
        <f ca="1">IF(A10&lt;&gt;"",SUM('Top-Down Quantity'!Z10:AK10),"")</f>
        <v>190643.93276920705</v>
      </c>
      <c r="E10" s="30"/>
      <c r="F10" s="30">
        <f ca="1">IF(A10&lt;&gt;"",SUM('Bottom-Up Quantity'!B10:M10),"")</f>
        <v>6276.9465938220646</v>
      </c>
      <c r="G10" s="30">
        <f ca="1">IF(A10&lt;&gt;"",SUM('Bottom-Up Quantity'!N10:Y10),"")</f>
        <v>39019.975879319878</v>
      </c>
      <c r="H10" s="30">
        <f ca="1">IF(A10&lt;&gt;"",SUM('Bottom-Up Quantity'!Z10:AK10),"")</f>
        <v>77748.180209371538</v>
      </c>
    </row>
    <row r="11" spans="1:8" x14ac:dyDescent="0.25">
      <c r="A11" s="15" t="str">
        <f>'Top-Down Quantity'!A11</f>
        <v>Gold 1.75 L</v>
      </c>
      <c r="B11" s="30">
        <f ca="1">IF(A11&lt;&gt;"",SUM('Top-Down Quantity'!B11:M11),"")</f>
        <v>33089.016470164424</v>
      </c>
      <c r="C11" s="30">
        <f ca="1">IF(A11&lt;&gt;"",SUM('Top-Down Quantity'!N11:Y11),"")</f>
        <v>242537.44062423581</v>
      </c>
      <c r="D11" s="30">
        <f ca="1">IF(A11&lt;&gt;"",SUM('Top-Down Quantity'!Z11:AK11),"")</f>
        <v>571931.79830762115</v>
      </c>
      <c r="E11" s="30"/>
      <c r="F11" s="30">
        <f ca="1">IF(A11&lt;&gt;"",SUM('Bottom-Up Quantity'!B11:M11),"")</f>
        <v>18830.839781466188</v>
      </c>
      <c r="G11" s="30">
        <f ca="1">IF(A11&lt;&gt;"",SUM('Bottom-Up Quantity'!N11:Y11),"")</f>
        <v>117059.92763795963</v>
      </c>
      <c r="H11" s="30">
        <f ca="1">IF(A11&lt;&gt;"",SUM('Bottom-Up Quantity'!Z11:AK11),"")</f>
        <v>233244.5406281146</v>
      </c>
    </row>
    <row r="12" spans="1:8" x14ac:dyDescent="0.25">
      <c r="A12" s="15" t="str">
        <f>'Top-Down Quantity'!A12</f>
        <v/>
      </c>
      <c r="B12" s="30" t="str">
        <f>IF(A12&lt;&gt;"",SUM('Top-Down Quantity'!B12:M12),"")</f>
        <v/>
      </c>
      <c r="C12" s="30" t="str">
        <f>IF(A12&lt;&gt;"",SUM('Top-Down Quantity'!N12:Y12),"")</f>
        <v/>
      </c>
      <c r="D12" s="30" t="str">
        <f>IF(A12&lt;&gt;"",SUM('Top-Down Quantity'!Z12:AK12),"")</f>
        <v/>
      </c>
      <c r="E12" s="30"/>
      <c r="F12" s="30" t="str">
        <f>IF(A12&lt;&gt;"",SUM('Bottom-Up Quantity'!B12:M12),"")</f>
        <v/>
      </c>
      <c r="G12" s="30" t="str">
        <f>IF(A12&lt;&gt;"",SUM('Bottom-Up Quantity'!N12:Y12),"")</f>
        <v/>
      </c>
      <c r="H12" s="30" t="str">
        <f>IF(A12&lt;&gt;"",SUM('Bottom-Up Quantity'!Z12:AK12),"")</f>
        <v/>
      </c>
    </row>
    <row r="13" spans="1:8" x14ac:dyDescent="0.25">
      <c r="A13" s="15" t="str">
        <f>'Top-Down Quantity'!A13</f>
        <v/>
      </c>
      <c r="B13" s="30" t="str">
        <f>IF(A13&lt;&gt;"",SUM('Top-Down Quantity'!B13:M13),"")</f>
        <v/>
      </c>
      <c r="C13" s="30" t="str">
        <f>IF(A13&lt;&gt;"",SUM('Top-Down Quantity'!N13:Y13),"")</f>
        <v/>
      </c>
      <c r="D13" s="30" t="str">
        <f>IF(A13&lt;&gt;"",SUM('Top-Down Quantity'!Z13:AK13),"")</f>
        <v/>
      </c>
      <c r="E13" s="30"/>
      <c r="F13" s="30" t="str">
        <f>IF(A13&lt;&gt;"",SUM('Bottom-Up Quantity'!B13:M13),"")</f>
        <v/>
      </c>
      <c r="G13" s="30" t="str">
        <f>IF(A13&lt;&gt;"",SUM('Bottom-Up Quantity'!N13:Y13),"")</f>
        <v/>
      </c>
      <c r="H13" s="30" t="str">
        <f>IF(A13&lt;&gt;"",SUM('Bottom-Up Quantity'!Z13:AK13),"")</f>
        <v/>
      </c>
    </row>
    <row r="14" spans="1:8" x14ac:dyDescent="0.25">
      <c r="A14" s="15" t="str">
        <f>'Top-Down Quantity'!A14</f>
        <v/>
      </c>
      <c r="B14" s="30" t="str">
        <f>IF(A14&lt;&gt;"",SUM('Top-Down Quantity'!B14:M14),"")</f>
        <v/>
      </c>
      <c r="C14" s="30" t="str">
        <f>IF(A14&lt;&gt;"",SUM('Top-Down Quantity'!N14:Y14),"")</f>
        <v/>
      </c>
      <c r="D14" s="30" t="str">
        <f>IF(A14&lt;&gt;"",SUM('Top-Down Quantity'!Z14:AK14),"")</f>
        <v/>
      </c>
      <c r="E14" s="30"/>
      <c r="F14" s="30" t="str">
        <f>IF(A14&lt;&gt;"",SUM('Bottom-Up Quantity'!B14:M14),"")</f>
        <v/>
      </c>
      <c r="G14" s="30" t="str">
        <f>IF(A14&lt;&gt;"",SUM('Bottom-Up Quantity'!N14:Y14),"")</f>
        <v/>
      </c>
      <c r="H14" s="30" t="str">
        <f>IF(A14&lt;&gt;"",SUM('Bottom-Up Quantity'!Z14:AK14),"")</f>
        <v/>
      </c>
    </row>
    <row r="15" spans="1:8" x14ac:dyDescent="0.25">
      <c r="A15" s="15" t="str">
        <f>'Top-Down Quantity'!A15</f>
        <v/>
      </c>
      <c r="B15" s="30" t="str">
        <f>IF(A15&lt;&gt;"",SUM('Top-Down Quantity'!B15:M15),"")</f>
        <v/>
      </c>
      <c r="C15" s="30" t="str">
        <f>IF(A15&lt;&gt;"",SUM('Top-Down Quantity'!N15:Y15),"")</f>
        <v/>
      </c>
      <c r="D15" s="30" t="str">
        <f>IF(A15&lt;&gt;"",SUM('Top-Down Quantity'!Z15:AK15),"")</f>
        <v/>
      </c>
      <c r="E15" s="30"/>
      <c r="F15" s="30" t="str">
        <f>IF(A15&lt;&gt;"",SUM('Bottom-Up Quantity'!B15:M15),"")</f>
        <v/>
      </c>
      <c r="G15" s="30" t="str">
        <f>IF(A15&lt;&gt;"",SUM('Bottom-Up Quantity'!N15:Y15),"")</f>
        <v/>
      </c>
      <c r="H15" s="30" t="str">
        <f>IF(A15&lt;&gt;"",SUM('Bottom-Up Quantity'!Z15:AK15),"")</f>
        <v/>
      </c>
    </row>
    <row r="16" spans="1:8" x14ac:dyDescent="0.25">
      <c r="A16" s="15" t="str">
        <f>'Top-Down Quantity'!A16</f>
        <v/>
      </c>
      <c r="B16" s="30" t="str">
        <f>IF(A16&lt;&gt;"",SUM('Top-Down Quantity'!B16:M16),"")</f>
        <v/>
      </c>
      <c r="C16" s="30" t="str">
        <f>IF(A16&lt;&gt;"",SUM('Top-Down Quantity'!N16:Y16),"")</f>
        <v/>
      </c>
      <c r="D16" s="30" t="str">
        <f>IF(A16&lt;&gt;"",SUM('Top-Down Quantity'!Z16:AK16),"")</f>
        <v/>
      </c>
      <c r="E16" s="30"/>
      <c r="F16" s="30" t="str">
        <f>IF(A16&lt;&gt;"",SUM('Bottom-Up Quantity'!B16:M16),"")</f>
        <v/>
      </c>
      <c r="G16" s="30" t="str">
        <f>IF(A16&lt;&gt;"",SUM('Bottom-Up Quantity'!N16:Y16),"")</f>
        <v/>
      </c>
      <c r="H16" s="30" t="str">
        <f>IF(A16&lt;&gt;"",SUM('Bottom-Up Quantity'!Z16:AK16),"")</f>
        <v/>
      </c>
    </row>
    <row r="17" spans="1:8" x14ac:dyDescent="0.25">
      <c r="A17" s="15" t="str">
        <f>'Top-Down Quantity'!A17</f>
        <v/>
      </c>
      <c r="B17" s="30" t="str">
        <f>IF(A17&lt;&gt;"",SUM('Top-Down Quantity'!B17:M17),"")</f>
        <v/>
      </c>
      <c r="C17" s="30" t="str">
        <f>IF(A17&lt;&gt;"",SUM('Top-Down Quantity'!N17:Y17),"")</f>
        <v/>
      </c>
      <c r="D17" s="30" t="str">
        <f>IF(A17&lt;&gt;"",SUM('Top-Down Quantity'!Z17:AK17),"")</f>
        <v/>
      </c>
      <c r="E17" s="30"/>
      <c r="F17" s="30" t="str">
        <f>IF(A17&lt;&gt;"",SUM('Bottom-Up Quantity'!B17:M17),"")</f>
        <v/>
      </c>
      <c r="G17" s="30" t="str">
        <f>IF(A17&lt;&gt;"",SUM('Bottom-Up Quantity'!N17:Y17),"")</f>
        <v/>
      </c>
      <c r="H17" s="30" t="str">
        <f>IF(A17&lt;&gt;"",SUM('Bottom-Up Quantity'!Z17:AK17),"")</f>
        <v/>
      </c>
    </row>
    <row r="18" spans="1:8" x14ac:dyDescent="0.25">
      <c r="A18" s="15" t="str">
        <f>'Top-Down Quantity'!A18</f>
        <v/>
      </c>
      <c r="B18" s="30" t="str">
        <f>IF(A18&lt;&gt;"",SUM('Top-Down Quantity'!B18:M18),"")</f>
        <v/>
      </c>
      <c r="C18" s="30" t="str">
        <f>IF(A18&lt;&gt;"",SUM('Top-Down Quantity'!N18:Y18),"")</f>
        <v/>
      </c>
      <c r="D18" s="30" t="str">
        <f>IF(A18&lt;&gt;"",SUM('Top-Down Quantity'!Z18:AK18),"")</f>
        <v/>
      </c>
      <c r="E18" s="30"/>
      <c r="F18" s="30" t="str">
        <f>IF(A18&lt;&gt;"",SUM('Bottom-Up Quantity'!B18:M18),"")</f>
        <v/>
      </c>
      <c r="G18" s="30" t="str">
        <f>IF(A18&lt;&gt;"",SUM('Bottom-Up Quantity'!N18:Y18),"")</f>
        <v/>
      </c>
      <c r="H18" s="30" t="str">
        <f>IF(A18&lt;&gt;"",SUM('Bottom-Up Quantity'!Z18:AK18),"")</f>
        <v/>
      </c>
    </row>
    <row r="19" spans="1:8" x14ac:dyDescent="0.25">
      <c r="A19" s="15" t="str">
        <f>'Top-Down Quantity'!A19</f>
        <v/>
      </c>
      <c r="B19" s="30" t="str">
        <f>IF(A19&lt;&gt;"",SUM('Top-Down Quantity'!B19:M19),"")</f>
        <v/>
      </c>
      <c r="C19" s="30" t="str">
        <f>IF(A19&lt;&gt;"",SUM('Top-Down Quantity'!N19:Y19),"")</f>
        <v/>
      </c>
      <c r="D19" s="30" t="str">
        <f>IF(A19&lt;&gt;"",SUM('Top-Down Quantity'!Z19:AK19),"")</f>
        <v/>
      </c>
      <c r="E19" s="30"/>
      <c r="F19" s="30" t="str">
        <f>IF(A19&lt;&gt;"",SUM('Bottom-Up Quantity'!B19:M19),"")</f>
        <v/>
      </c>
      <c r="G19" s="30" t="str">
        <f>IF(A19&lt;&gt;"",SUM('Bottom-Up Quantity'!N19:Y19),"")</f>
        <v/>
      </c>
      <c r="H19" s="30" t="str">
        <f>IF(A19&lt;&gt;"",SUM('Bottom-Up Quantity'!Z19:AK19),"")</f>
        <v/>
      </c>
    </row>
    <row r="20" spans="1:8" x14ac:dyDescent="0.25">
      <c r="A20" s="15" t="str">
        <f>'Top-Down Quantity'!A20</f>
        <v/>
      </c>
      <c r="B20" s="30" t="str">
        <f>IF(A20&lt;&gt;"",SUM('Top-Down Quantity'!B20:M20),"")</f>
        <v/>
      </c>
      <c r="C20" s="30" t="str">
        <f>IF(A20&lt;&gt;"",SUM('Top-Down Quantity'!N20:Y20),"")</f>
        <v/>
      </c>
      <c r="D20" s="30" t="str">
        <f>IF(A20&lt;&gt;"",SUM('Top-Down Quantity'!Z20:AK20),"")</f>
        <v/>
      </c>
      <c r="E20" s="30"/>
      <c r="F20" s="30" t="str">
        <f>IF(A20&lt;&gt;"",SUM('Bottom-Up Quantity'!B20:M20),"")</f>
        <v/>
      </c>
      <c r="G20" s="30" t="str">
        <f>IF(A20&lt;&gt;"",SUM('Bottom-Up Quantity'!N20:Y20),"")</f>
        <v/>
      </c>
      <c r="H20" s="30" t="str">
        <f>IF(A20&lt;&gt;"",SUM('Bottom-Up Quantity'!Z20:AK20),"")</f>
        <v/>
      </c>
    </row>
    <row r="21" spans="1:8" x14ac:dyDescent="0.25">
      <c r="A21" s="15" t="str">
        <f>'Top-Down Quantity'!A21</f>
        <v/>
      </c>
      <c r="B21" s="30" t="str">
        <f>IF(A21&lt;&gt;"",SUM('Top-Down Quantity'!B21:M21),"")</f>
        <v/>
      </c>
      <c r="C21" s="30" t="str">
        <f>IF(A21&lt;&gt;"",SUM('Top-Down Quantity'!N21:Y21),"")</f>
        <v/>
      </c>
      <c r="D21" s="30" t="str">
        <f>IF(A21&lt;&gt;"",SUM('Top-Down Quantity'!Z21:AK21),"")</f>
        <v/>
      </c>
      <c r="E21" s="30"/>
      <c r="F21" s="30" t="str">
        <f>IF(A21&lt;&gt;"",SUM('Bottom-Up Quantity'!B21:M21),"")</f>
        <v/>
      </c>
      <c r="G21" s="30" t="str">
        <f>IF(A21&lt;&gt;"",SUM('Bottom-Up Quantity'!N21:Y21),"")</f>
        <v/>
      </c>
      <c r="H21" s="30" t="str">
        <f>IF(A21&lt;&gt;"",SUM('Bottom-Up Quantity'!Z21:AK21),"")</f>
        <v/>
      </c>
    </row>
    <row r="22" spans="1:8" x14ac:dyDescent="0.25">
      <c r="A22" s="15" t="str">
        <f>'Top-Down Quantity'!A22</f>
        <v/>
      </c>
      <c r="B22" s="30" t="str">
        <f>IF(A22&lt;&gt;"",SUM('Top-Down Quantity'!B22:M22),"")</f>
        <v/>
      </c>
      <c r="C22" s="30" t="str">
        <f>IF(A22&lt;&gt;"",SUM('Top-Down Quantity'!N22:Y22),"")</f>
        <v/>
      </c>
      <c r="D22" s="30" t="str">
        <f>IF(A22&lt;&gt;"",SUM('Top-Down Quantity'!Z22:AK22),"")</f>
        <v/>
      </c>
      <c r="E22" s="30"/>
      <c r="F22" s="30" t="str">
        <f>IF(A22&lt;&gt;"",SUM('Bottom-Up Quantity'!B22:M22),"")</f>
        <v/>
      </c>
      <c r="G22" s="30" t="str">
        <f>IF(A22&lt;&gt;"",SUM('Bottom-Up Quantity'!N22:Y22),"")</f>
        <v/>
      </c>
      <c r="H22" s="30" t="str">
        <f>IF(A22&lt;&gt;"",SUM('Bottom-Up Quantity'!Z22:AK22),"")</f>
        <v/>
      </c>
    </row>
    <row r="23" spans="1:8" x14ac:dyDescent="0.25">
      <c r="A23" s="15" t="str">
        <f>'Top-Down Quantity'!A23</f>
        <v/>
      </c>
      <c r="B23" s="30" t="str">
        <f>IF(A23&lt;&gt;"",SUM('Top-Down Quantity'!B23:M23),"")</f>
        <v/>
      </c>
      <c r="C23" s="30" t="str">
        <f>IF(A23&lt;&gt;"",SUM('Top-Down Quantity'!N23:Y23),"")</f>
        <v/>
      </c>
      <c r="D23" s="30" t="str">
        <f>IF(A23&lt;&gt;"",SUM('Top-Down Quantity'!Z23:AK23),"")</f>
        <v/>
      </c>
      <c r="E23" s="30"/>
      <c r="F23" s="30" t="str">
        <f>IF(A23&lt;&gt;"",SUM('Bottom-Up Quantity'!B23:M23),"")</f>
        <v/>
      </c>
      <c r="G23" s="30" t="str">
        <f>IF(A23&lt;&gt;"",SUM('Bottom-Up Quantity'!N23:Y23),"")</f>
        <v/>
      </c>
      <c r="H23" s="30" t="str">
        <f>IF(A23&lt;&gt;"",SUM('Bottom-Up Quantity'!Z23:AK23),"")</f>
        <v/>
      </c>
    </row>
    <row r="24" spans="1:8" x14ac:dyDescent="0.25">
      <c r="A24" s="15" t="str">
        <f>'Top-Down Quantity'!A24</f>
        <v/>
      </c>
      <c r="B24" s="30" t="str">
        <f>IF(A24&lt;&gt;"",SUM('Top-Down Quantity'!B24:M24),"")</f>
        <v/>
      </c>
      <c r="C24" s="30" t="str">
        <f>IF(A24&lt;&gt;"",SUM('Top-Down Quantity'!N24:Y24),"")</f>
        <v/>
      </c>
      <c r="D24" s="30" t="str">
        <f>IF(A24&lt;&gt;"",SUM('Top-Down Quantity'!Z24:AK24),"")</f>
        <v/>
      </c>
      <c r="E24" s="30"/>
      <c r="F24" s="30" t="str">
        <f>IF(A24&lt;&gt;"",SUM('Bottom-Up Quantity'!B24:M24),"")</f>
        <v/>
      </c>
      <c r="G24" s="30" t="str">
        <f>IF(A24&lt;&gt;"",SUM('Bottom-Up Quantity'!N24:Y24),"")</f>
        <v/>
      </c>
      <c r="H24" s="30" t="str">
        <f>IF(A24&lt;&gt;"",SUM('Bottom-Up Quantity'!Z24:AK24),"")</f>
        <v/>
      </c>
    </row>
    <row r="25" spans="1:8" x14ac:dyDescent="0.25">
      <c r="A25" s="15" t="str">
        <f>'Top-Down Quantity'!A25</f>
        <v/>
      </c>
      <c r="B25" s="30" t="str">
        <f>IF(A25&lt;&gt;"",SUM('Top-Down Quantity'!B25:M25),"")</f>
        <v/>
      </c>
      <c r="C25" s="30" t="str">
        <f>IF(A25&lt;&gt;"",SUM('Top-Down Quantity'!N25:Y25),"")</f>
        <v/>
      </c>
      <c r="D25" s="30" t="str">
        <f>IF(A25&lt;&gt;"",SUM('Top-Down Quantity'!Z25:AK25),"")</f>
        <v/>
      </c>
      <c r="E25" s="30"/>
      <c r="F25" s="30" t="str">
        <f>IF(A25&lt;&gt;"",SUM('Bottom-Up Quantity'!B25:M25),"")</f>
        <v/>
      </c>
      <c r="G25" s="30" t="str">
        <f>IF(A25&lt;&gt;"",SUM('Bottom-Up Quantity'!N25:Y25),"")</f>
        <v/>
      </c>
      <c r="H25" s="30" t="str">
        <f>IF(A25&lt;&gt;"",SUM('Bottom-Up Quantity'!Z25:AK25),"")</f>
        <v/>
      </c>
    </row>
    <row r="26" spans="1:8" x14ac:dyDescent="0.25">
      <c r="A26" s="15" t="str">
        <f>'Top-Down Quantity'!A26</f>
        <v/>
      </c>
      <c r="B26" s="30" t="str">
        <f>IF(A26&lt;&gt;"",SUM('Top-Down Quantity'!B26:M26),"")</f>
        <v/>
      </c>
      <c r="C26" s="30" t="str">
        <f>IF(A26&lt;&gt;"",SUM('Top-Down Quantity'!N26:Y26),"")</f>
        <v/>
      </c>
      <c r="D26" s="30" t="str">
        <f>IF(A26&lt;&gt;"",SUM('Top-Down Quantity'!Z26:AK26),"")</f>
        <v/>
      </c>
      <c r="E26" s="30"/>
      <c r="F26" s="30" t="str">
        <f>IF(A26&lt;&gt;"",SUM('Bottom-Up Quantity'!B26:M26),"")</f>
        <v/>
      </c>
      <c r="G26" s="30" t="str">
        <f>IF(A26&lt;&gt;"",SUM('Bottom-Up Quantity'!N26:Y26),"")</f>
        <v/>
      </c>
      <c r="H26" s="30" t="str">
        <f>IF(A26&lt;&gt;"",SUM('Bottom-Up Quantity'!Z26:AK26),"")</f>
        <v/>
      </c>
    </row>
    <row r="27" spans="1:8" x14ac:dyDescent="0.25">
      <c r="A27" s="15" t="str">
        <f>'Top-Down Quantity'!A27</f>
        <v/>
      </c>
      <c r="B27" s="30" t="str">
        <f>IF(A27&lt;&gt;"",SUM('Top-Down Quantity'!B27:M27),"")</f>
        <v/>
      </c>
      <c r="C27" s="30" t="str">
        <f>IF(A27&lt;&gt;"",SUM('Top-Down Quantity'!N27:Y27),"")</f>
        <v/>
      </c>
      <c r="D27" s="30" t="str">
        <f>IF(A27&lt;&gt;"",SUM('Top-Down Quantity'!Z27:AK27),"")</f>
        <v/>
      </c>
      <c r="E27" s="30"/>
      <c r="F27" s="30" t="str">
        <f>IF(A27&lt;&gt;"",SUM('Bottom-Up Quantity'!B27:M27),"")</f>
        <v/>
      </c>
      <c r="G27" s="30" t="str">
        <f>IF(A27&lt;&gt;"",SUM('Bottom-Up Quantity'!N27:Y27),"")</f>
        <v/>
      </c>
      <c r="H27" s="30" t="str">
        <f>IF(A27&lt;&gt;"",SUM('Bottom-Up Quantity'!Z27:AK27),"")</f>
        <v/>
      </c>
    </row>
    <row r="28" spans="1:8" x14ac:dyDescent="0.25">
      <c r="A28" s="15" t="str">
        <f>'Top-Down Quantity'!A28</f>
        <v/>
      </c>
      <c r="B28" s="30" t="str">
        <f>IF(A28&lt;&gt;"",SUM('Top-Down Quantity'!B28:M28),"")</f>
        <v/>
      </c>
      <c r="C28" s="30" t="str">
        <f>IF(A28&lt;&gt;"",SUM('Top-Down Quantity'!N28:Y28),"")</f>
        <v/>
      </c>
      <c r="D28" s="30" t="str">
        <f>IF(A28&lt;&gt;"",SUM('Top-Down Quantity'!Z28:AK28),"")</f>
        <v/>
      </c>
      <c r="E28" s="30"/>
      <c r="F28" s="30" t="str">
        <f>IF(A28&lt;&gt;"",SUM('Bottom-Up Quantity'!B28:M28),"")</f>
        <v/>
      </c>
      <c r="G28" s="30" t="str">
        <f>IF(A28&lt;&gt;"",SUM('Bottom-Up Quantity'!N28:Y28),"")</f>
        <v/>
      </c>
      <c r="H28" s="30" t="str">
        <f>IF(A28&lt;&gt;"",SUM('Bottom-Up Quantity'!Z28:AK28),"")</f>
        <v/>
      </c>
    </row>
    <row r="29" spans="1:8" x14ac:dyDescent="0.25">
      <c r="A29" s="15" t="str">
        <f>'Top-Down Quantity'!A29</f>
        <v/>
      </c>
      <c r="B29" s="30" t="str">
        <f>IF(A29&lt;&gt;"",SUM('Top-Down Quantity'!B29:M29),"")</f>
        <v/>
      </c>
      <c r="C29" s="30" t="str">
        <f>IF(A29&lt;&gt;"",SUM('Top-Down Quantity'!N29:Y29),"")</f>
        <v/>
      </c>
      <c r="D29" s="30" t="str">
        <f>IF(A29&lt;&gt;"",SUM('Top-Down Quantity'!Z29:AK29),"")</f>
        <v/>
      </c>
      <c r="E29" s="30"/>
      <c r="F29" s="30" t="str">
        <f>IF(A29&lt;&gt;"",SUM('Bottom-Up Quantity'!B29:M29),"")</f>
        <v/>
      </c>
      <c r="G29" s="30" t="str">
        <f>IF(A29&lt;&gt;"",SUM('Bottom-Up Quantity'!N29:Y29),"")</f>
        <v/>
      </c>
      <c r="H29" s="30" t="str">
        <f>IF(A29&lt;&gt;"",SUM('Bottom-Up Quantity'!Z29:AK29),"")</f>
        <v/>
      </c>
    </row>
    <row r="30" spans="1:8" x14ac:dyDescent="0.25">
      <c r="A30" s="15" t="str">
        <f>'Top-Down Quantity'!A30</f>
        <v/>
      </c>
      <c r="B30" s="30" t="str">
        <f>IF(A30&lt;&gt;"",SUM('Top-Down Quantity'!B30:M30),"")</f>
        <v/>
      </c>
      <c r="C30" s="30" t="str">
        <f>IF(A30&lt;&gt;"",SUM('Top-Down Quantity'!N30:Y30),"")</f>
        <v/>
      </c>
      <c r="D30" s="30" t="str">
        <f>IF(A30&lt;&gt;"",SUM('Top-Down Quantity'!Z30:AK30),"")</f>
        <v/>
      </c>
      <c r="E30" s="30"/>
      <c r="F30" s="30" t="str">
        <f>IF(A30&lt;&gt;"",SUM('Bottom-Up Quantity'!B30:M30),"")</f>
        <v/>
      </c>
      <c r="G30" s="30" t="str">
        <f>IF(A30&lt;&gt;"",SUM('Bottom-Up Quantity'!N30:Y30),"")</f>
        <v/>
      </c>
      <c r="H30" s="30" t="str">
        <f>IF(A30&lt;&gt;"",SUM('Bottom-Up Quantity'!Z30:AK30),"")</f>
        <v/>
      </c>
    </row>
    <row r="31" spans="1:8" x14ac:dyDescent="0.25">
      <c r="A31" s="15" t="str">
        <f>'Top-Down Quantity'!A31</f>
        <v/>
      </c>
      <c r="B31" s="30" t="str">
        <f>IF(A31&lt;&gt;"",SUM('Top-Down Quantity'!B31:M31),"")</f>
        <v/>
      </c>
      <c r="C31" s="30" t="str">
        <f>IF(A31&lt;&gt;"",SUM('Top-Down Quantity'!N31:Y31),"")</f>
        <v/>
      </c>
      <c r="D31" s="30" t="str">
        <f>IF(A31&lt;&gt;"",SUM('Top-Down Quantity'!Z31:AK31),"")</f>
        <v/>
      </c>
      <c r="E31" s="30"/>
      <c r="F31" s="30" t="str">
        <f>IF(A31&lt;&gt;"",SUM('Bottom-Up Quantity'!B31:M31),"")</f>
        <v/>
      </c>
      <c r="G31" s="30" t="str">
        <f>IF(A31&lt;&gt;"",SUM('Bottom-Up Quantity'!N31:Y31),"")</f>
        <v/>
      </c>
      <c r="H31" s="30" t="str">
        <f>IF(A31&lt;&gt;"",SUM('Bottom-Up Quantity'!Z31:AK31),"")</f>
        <v/>
      </c>
    </row>
    <row r="32" spans="1:8" x14ac:dyDescent="0.25">
      <c r="A32" s="15" t="str">
        <f>'Top-Down Quantity'!A32</f>
        <v/>
      </c>
      <c r="B32" s="30" t="str">
        <f>IF(A32&lt;&gt;"",SUM('Top-Down Quantity'!B32:M32),"")</f>
        <v/>
      </c>
      <c r="C32" s="30" t="str">
        <f>IF(A32&lt;&gt;"",SUM('Top-Down Quantity'!N32:Y32),"")</f>
        <v/>
      </c>
      <c r="D32" s="30" t="str">
        <f>IF(A32&lt;&gt;"",SUM('Top-Down Quantity'!Z32:AK32),"")</f>
        <v/>
      </c>
      <c r="E32" s="30"/>
      <c r="F32" s="30" t="str">
        <f>IF(A32&lt;&gt;"",SUM('Bottom-Up Quantity'!B32:M32),"")</f>
        <v/>
      </c>
      <c r="G32" s="30" t="str">
        <f>IF(A32&lt;&gt;"",SUM('Bottom-Up Quantity'!N32:Y32),"")</f>
        <v/>
      </c>
      <c r="H32" s="30" t="str">
        <f>IF(A32&lt;&gt;"",SUM('Bottom-Up Quantity'!Z32:AK32),"")</f>
        <v/>
      </c>
    </row>
    <row r="33" spans="1:8" x14ac:dyDescent="0.25">
      <c r="A33" s="15" t="str">
        <f>'Top-Down Quantity'!A33</f>
        <v/>
      </c>
      <c r="B33" s="30" t="str">
        <f>IF(A33&lt;&gt;"",SUM('Top-Down Quantity'!B33:M33),"")</f>
        <v/>
      </c>
      <c r="C33" s="30" t="str">
        <f>IF(A33&lt;&gt;"",SUM('Top-Down Quantity'!N33:Y33),"")</f>
        <v/>
      </c>
      <c r="D33" s="30" t="str">
        <f>IF(A33&lt;&gt;"",SUM('Top-Down Quantity'!Z33:AK33),"")</f>
        <v/>
      </c>
      <c r="E33" s="30"/>
      <c r="F33" s="30" t="str">
        <f>IF(A33&lt;&gt;"",SUM('Bottom-Up Quantity'!B33:M33),"")</f>
        <v/>
      </c>
      <c r="G33" s="30" t="str">
        <f>IF(A33&lt;&gt;"",SUM('Bottom-Up Quantity'!N33:Y33),"")</f>
        <v/>
      </c>
      <c r="H33" s="30" t="str">
        <f>IF(A33&lt;&gt;"",SUM('Bottom-Up Quantity'!Z33:AK33),"")</f>
        <v/>
      </c>
    </row>
    <row r="34" spans="1:8" x14ac:dyDescent="0.25">
      <c r="A34" s="15" t="str">
        <f>'Top-Down Quantity'!A34</f>
        <v/>
      </c>
      <c r="B34" s="30" t="str">
        <f>IF(A34&lt;&gt;"",SUM('Top-Down Quantity'!B34:M34),"")</f>
        <v/>
      </c>
      <c r="C34" s="30" t="str">
        <f>IF(A34&lt;&gt;"",SUM('Top-Down Quantity'!N34:Y34),"")</f>
        <v/>
      </c>
      <c r="D34" s="30" t="str">
        <f>IF(A34&lt;&gt;"",SUM('Top-Down Quantity'!Z34:AK34),"")</f>
        <v/>
      </c>
      <c r="E34" s="30"/>
      <c r="F34" s="30" t="str">
        <f>IF(A34&lt;&gt;"",SUM('Bottom-Up Quantity'!B34:M34),"")</f>
        <v/>
      </c>
      <c r="G34" s="30" t="str">
        <f>IF(A34&lt;&gt;"",SUM('Bottom-Up Quantity'!N34:Y34),"")</f>
        <v/>
      </c>
      <c r="H34" s="30" t="str">
        <f>IF(A34&lt;&gt;"",SUM('Bottom-Up Quantity'!Z34:AK34),"")</f>
        <v/>
      </c>
    </row>
    <row r="35" spans="1:8" x14ac:dyDescent="0.25">
      <c r="A35" s="15" t="str">
        <f>'Top-Down Quantity'!A35</f>
        <v/>
      </c>
      <c r="B35" s="30" t="str">
        <f>IF(A35&lt;&gt;"",SUM('Top-Down Quantity'!B35:M35),"")</f>
        <v/>
      </c>
      <c r="C35" s="30" t="str">
        <f>IF(A35&lt;&gt;"",SUM('Top-Down Quantity'!N35:Y35),"")</f>
        <v/>
      </c>
      <c r="D35" s="30" t="str">
        <f>IF(A35&lt;&gt;"",SUM('Top-Down Quantity'!Z35:AK35),"")</f>
        <v/>
      </c>
      <c r="E35" s="30"/>
      <c r="F35" s="30" t="str">
        <f>IF(A35&lt;&gt;"",SUM('Bottom-Up Quantity'!B35:M35),"")</f>
        <v/>
      </c>
      <c r="G35" s="30" t="str">
        <f>IF(A35&lt;&gt;"",SUM('Bottom-Up Quantity'!N35:Y35),"")</f>
        <v/>
      </c>
      <c r="H35" s="30" t="str">
        <f>IF(A35&lt;&gt;"",SUM('Bottom-Up Quantity'!Z35:AK35),"")</f>
        <v/>
      </c>
    </row>
  </sheetData>
  <mergeCells count="2">
    <mergeCell ref="B1:D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6"/>
  <sheetViews>
    <sheetView zoomScaleNormal="100" workbookViewId="0">
      <selection activeCell="A108" sqref="A108"/>
    </sheetView>
  </sheetViews>
  <sheetFormatPr defaultRowHeight="15" x14ac:dyDescent="0.25"/>
  <cols>
    <col min="1" max="1" width="49.42578125" customWidth="1"/>
  </cols>
  <sheetData>
    <row r="1" spans="1:37" s="2" customFormat="1" ht="20.25" x14ac:dyDescent="0.3">
      <c r="A1" s="3" t="s">
        <v>36</v>
      </c>
    </row>
    <row r="2" spans="1:37" s="21" customFormat="1" ht="20.25" x14ac:dyDescent="0.3">
      <c r="A2" s="22" t="s">
        <v>75</v>
      </c>
    </row>
    <row r="3" spans="1:37" s="4" customFormat="1" x14ac:dyDescent="0.25">
      <c r="A3" s="4" t="s">
        <v>38</v>
      </c>
    </row>
    <row r="4" spans="1:37" x14ac:dyDescent="0.25">
      <c r="A4" t="s">
        <v>10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37" x14ac:dyDescent="0.25">
      <c r="A5" t="s">
        <v>11</v>
      </c>
      <c r="B5">
        <v>0</v>
      </c>
      <c r="C5">
        <f>$C$8*((($C$9+$C$10)^2)/$C$9)*(EXP(-($C$9+$C$10)*C4)/(1+($C$10/$C$9)*EXP(-($C$9+$C$10)*C4))^2)</f>
        <v>344205.66812188335</v>
      </c>
      <c r="D5">
        <f t="shared" ref="D5:G5" si="0">$C$8*((($C$9+$C$10)^2)/$C$9)*(EXP(-($C$9+$C$10)*D4)/(1+($C$10/$C$9)*EXP(-($C$9+$C$10)*D4))^2)</f>
        <v>515912.21878237731</v>
      </c>
      <c r="E5">
        <f t="shared" si="0"/>
        <v>720216.94834208232</v>
      </c>
      <c r="F5">
        <f t="shared" si="0"/>
        <v>911072.03297989012</v>
      </c>
      <c r="G5">
        <f t="shared" si="0"/>
        <v>1018233.4669948861</v>
      </c>
      <c r="H5">
        <f t="shared" ref="H5" si="1">$C$8*((($C$9+$C$10)^2)/$C$9)*(EXP(-($C$9+$C$10)*H4)/(1+($C$10/$C$9)*EXP(-($C$9+$C$10)*H4))^2)</f>
        <v>991364.61433735944</v>
      </c>
      <c r="I5">
        <f t="shared" ref="I5" si="2">$C$8*((($C$9+$C$10)^2)/$C$9)*(EXP(-($C$9+$C$10)*I4)/(1+($C$10/$C$9)*EXP(-($C$9+$C$10)*I4))^2)</f>
        <v>843800.47176776861</v>
      </c>
      <c r="J5">
        <f t="shared" ref="J5" si="3">$C$8*((($C$9+$C$10)^2)/$C$9)*(EXP(-($C$9+$C$10)*J4)/(1+($C$10/$C$9)*EXP(-($C$9+$C$10)*J4))^2)</f>
        <v>640193.90569112054</v>
      </c>
      <c r="K5">
        <f t="shared" ref="K5" si="4">$C$8*((($C$9+$C$10)^2)/$C$9)*(EXP(-($C$9+$C$10)*K4)/(1+($C$10/$C$9)*EXP(-($C$9+$C$10)*K4))^2)</f>
        <v>444874.62315068475</v>
      </c>
    </row>
    <row r="6" spans="1:37" x14ac:dyDescent="0.25">
      <c r="A6" t="s">
        <v>15</v>
      </c>
      <c r="B6">
        <v>0</v>
      </c>
      <c r="C6">
        <f>C5</f>
        <v>344205.66812188335</v>
      </c>
      <c r="D6">
        <f>C6+D5</f>
        <v>860117.88690426061</v>
      </c>
      <c r="E6">
        <f t="shared" ref="E6:G6" si="5">D6+E5</f>
        <v>1580334.8352463429</v>
      </c>
      <c r="F6">
        <f t="shared" si="5"/>
        <v>2491406.8682262329</v>
      </c>
      <c r="G6">
        <f t="shared" si="5"/>
        <v>3509640.3352211192</v>
      </c>
      <c r="H6">
        <f t="shared" ref="H6" si="6">G6+H5</f>
        <v>4501004.9495584788</v>
      </c>
      <c r="I6">
        <f t="shared" ref="I6" si="7">H6+I5</f>
        <v>5344805.421326247</v>
      </c>
      <c r="J6">
        <f t="shared" ref="J6" si="8">I6+J5</f>
        <v>5984999.3270173678</v>
      </c>
      <c r="K6">
        <f t="shared" ref="K6" si="9">J6+K5</f>
        <v>6429873.9501680527</v>
      </c>
    </row>
    <row r="7" spans="1:37" x14ac:dyDescent="0.25">
      <c r="A7" t="s">
        <v>16</v>
      </c>
      <c r="B7">
        <v>0</v>
      </c>
      <c r="C7">
        <f>C6/$C$8</f>
        <v>4.7162450883676231E-2</v>
      </c>
      <c r="D7">
        <f>D6/$C$8</f>
        <v>0.11785182915967962</v>
      </c>
      <c r="E7">
        <f t="shared" ref="E7:G7" si="10">E6/$C$8</f>
        <v>0.21653467955291267</v>
      </c>
      <c r="F7">
        <f t="shared" si="10"/>
        <v>0.34136815554230282</v>
      </c>
      <c r="G7">
        <f t="shared" si="10"/>
        <v>0.48088470138331124</v>
      </c>
      <c r="H7">
        <f t="shared" ref="H7" si="11">H6/$C$8</f>
        <v>0.61671972463151736</v>
      </c>
      <c r="I7">
        <f t="shared" ref="I7" si="12">I6/$C$8</f>
        <v>0.73233577047559262</v>
      </c>
      <c r="J7">
        <f t="shared" ref="J7" si="13">J6/$C$8</f>
        <v>0.82005400532608597</v>
      </c>
      <c r="K7">
        <f t="shared" ref="K7" si="14">K6/$C$8</f>
        <v>0.88100993809215722</v>
      </c>
    </row>
    <row r="8" spans="1:37" x14ac:dyDescent="0.25">
      <c r="A8" t="s">
        <v>12</v>
      </c>
      <c r="C8">
        <f>'Top-Down Quantity Assumptions'!B4</f>
        <v>7298299</v>
      </c>
    </row>
    <row r="9" spans="1:37" x14ac:dyDescent="0.25">
      <c r="A9" t="s">
        <v>13</v>
      </c>
      <c r="C9">
        <f>'Top-Down Quantity Assumptions'!B11</f>
        <v>0.03</v>
      </c>
    </row>
    <row r="10" spans="1:37" x14ac:dyDescent="0.25">
      <c r="A10" t="s">
        <v>14</v>
      </c>
      <c r="C10">
        <f>'Top-Down Quantity Assumptions'!B12</f>
        <v>0.5</v>
      </c>
    </row>
    <row r="12" spans="1:37" s="9" customFormat="1" x14ac:dyDescent="0.25">
      <c r="A12" s="9" t="s">
        <v>29</v>
      </c>
      <c r="B12" s="4">
        <v>1</v>
      </c>
      <c r="C12" s="4">
        <f>B12+1</f>
        <v>2</v>
      </c>
      <c r="D12" s="4">
        <f t="shared" ref="D12:AK12" si="15">C12+1</f>
        <v>3</v>
      </c>
      <c r="E12" s="4">
        <f t="shared" si="15"/>
        <v>4</v>
      </c>
      <c r="F12" s="4">
        <f t="shared" si="15"/>
        <v>5</v>
      </c>
      <c r="G12" s="4">
        <f t="shared" si="15"/>
        <v>6</v>
      </c>
      <c r="H12" s="4">
        <f t="shared" si="15"/>
        <v>7</v>
      </c>
      <c r="I12" s="4">
        <f t="shared" si="15"/>
        <v>8</v>
      </c>
      <c r="J12" s="4">
        <f t="shared" si="15"/>
        <v>9</v>
      </c>
      <c r="K12" s="4">
        <f t="shared" si="15"/>
        <v>10</v>
      </c>
      <c r="L12" s="4">
        <f t="shared" si="15"/>
        <v>11</v>
      </c>
      <c r="M12" s="4">
        <f t="shared" si="15"/>
        <v>12</v>
      </c>
      <c r="N12" s="4">
        <f t="shared" si="15"/>
        <v>13</v>
      </c>
      <c r="O12" s="4">
        <f t="shared" si="15"/>
        <v>14</v>
      </c>
      <c r="P12" s="4">
        <f t="shared" si="15"/>
        <v>15</v>
      </c>
      <c r="Q12" s="4">
        <f t="shared" si="15"/>
        <v>16</v>
      </c>
      <c r="R12" s="4">
        <f t="shared" si="15"/>
        <v>17</v>
      </c>
      <c r="S12" s="4">
        <f t="shared" si="15"/>
        <v>18</v>
      </c>
      <c r="T12" s="4">
        <f t="shared" si="15"/>
        <v>19</v>
      </c>
      <c r="U12" s="4">
        <f t="shared" si="15"/>
        <v>20</v>
      </c>
      <c r="V12" s="4">
        <f t="shared" si="15"/>
        <v>21</v>
      </c>
      <c r="W12" s="4">
        <f t="shared" si="15"/>
        <v>22</v>
      </c>
      <c r="X12" s="4">
        <f t="shared" si="15"/>
        <v>23</v>
      </c>
      <c r="Y12" s="4">
        <f t="shared" si="15"/>
        <v>24</v>
      </c>
      <c r="Z12" s="4">
        <f t="shared" si="15"/>
        <v>25</v>
      </c>
      <c r="AA12" s="4">
        <f t="shared" si="15"/>
        <v>26</v>
      </c>
      <c r="AB12" s="4">
        <f t="shared" si="15"/>
        <v>27</v>
      </c>
      <c r="AC12" s="4">
        <f t="shared" si="15"/>
        <v>28</v>
      </c>
      <c r="AD12" s="4">
        <f t="shared" si="15"/>
        <v>29</v>
      </c>
      <c r="AE12" s="4">
        <f t="shared" si="15"/>
        <v>30</v>
      </c>
      <c r="AF12" s="4">
        <f t="shared" si="15"/>
        <v>31</v>
      </c>
      <c r="AG12" s="4">
        <f t="shared" si="15"/>
        <v>32</v>
      </c>
      <c r="AH12" s="4">
        <f t="shared" si="15"/>
        <v>33</v>
      </c>
      <c r="AI12" s="4">
        <f t="shared" si="15"/>
        <v>34</v>
      </c>
      <c r="AJ12" s="4">
        <f t="shared" si="15"/>
        <v>35</v>
      </c>
      <c r="AK12" s="4">
        <f t="shared" si="15"/>
        <v>36</v>
      </c>
    </row>
    <row r="13" spans="1:37" s="12" customFormat="1" x14ac:dyDescent="0.25">
      <c r="A13" s="12" t="s">
        <v>53</v>
      </c>
      <c r="B13" s="13">
        <f>IF(B12&gt;'Top-Down Quantity Assumptions'!$B$8,'Intermediate Work'!B12-'Top-Down Quantity Assumptions'!$B$8,0)</f>
        <v>0</v>
      </c>
      <c r="C13" s="13">
        <f>IF(C12&gt;'Top-Down Quantity Assumptions'!$B$8,'Intermediate Work'!C12-'Top-Down Quantity Assumptions'!$B$8,0)</f>
        <v>0</v>
      </c>
      <c r="D13" s="13">
        <f>IF(D12&gt;'Top-Down Quantity Assumptions'!$B$8,'Intermediate Work'!D12-'Top-Down Quantity Assumptions'!$B$8,0)</f>
        <v>0</v>
      </c>
      <c r="E13" s="13">
        <f>IF(E12&gt;'Top-Down Quantity Assumptions'!$B$8,'Intermediate Work'!E12-'Top-Down Quantity Assumptions'!$B$8,0)</f>
        <v>0</v>
      </c>
      <c r="F13" s="13">
        <f>IF(F12&gt;'Top-Down Quantity Assumptions'!$B$8,'Intermediate Work'!F12-'Top-Down Quantity Assumptions'!$B$8,0)</f>
        <v>0</v>
      </c>
      <c r="G13" s="13">
        <f>IF(G12&gt;'Top-Down Quantity Assumptions'!$B$8,'Intermediate Work'!G12-'Top-Down Quantity Assumptions'!$B$8,0)</f>
        <v>0</v>
      </c>
      <c r="H13" s="13">
        <f>IF(H12&gt;'Top-Down Quantity Assumptions'!$B$8,'Intermediate Work'!H12-'Top-Down Quantity Assumptions'!$B$8,0)</f>
        <v>1</v>
      </c>
      <c r="I13" s="13">
        <f>IF(I12&gt;'Top-Down Quantity Assumptions'!$B$8,'Intermediate Work'!I12-'Top-Down Quantity Assumptions'!$B$8,0)</f>
        <v>2</v>
      </c>
      <c r="J13" s="13">
        <f>IF(J12&gt;'Top-Down Quantity Assumptions'!$B$8,'Intermediate Work'!J12-'Top-Down Quantity Assumptions'!$B$8,0)</f>
        <v>3</v>
      </c>
      <c r="K13" s="13">
        <f>IF(K12&gt;'Top-Down Quantity Assumptions'!$B$8,'Intermediate Work'!K12-'Top-Down Quantity Assumptions'!$B$8,0)</f>
        <v>4</v>
      </c>
      <c r="L13" s="13">
        <f>IF(L12&gt;'Top-Down Quantity Assumptions'!$B$8,'Intermediate Work'!L12-'Top-Down Quantity Assumptions'!$B$8,0)</f>
        <v>5</v>
      </c>
      <c r="M13" s="13">
        <f>IF(M12&gt;'Top-Down Quantity Assumptions'!$B$8,'Intermediate Work'!M12-'Top-Down Quantity Assumptions'!$B$8,0)</f>
        <v>6</v>
      </c>
      <c r="N13" s="13">
        <f>IF(N12&gt;'Top-Down Quantity Assumptions'!$B$8,'Intermediate Work'!N12-'Top-Down Quantity Assumptions'!$B$8,0)</f>
        <v>7</v>
      </c>
      <c r="O13" s="13">
        <f>IF(O12&gt;'Top-Down Quantity Assumptions'!$B$8,'Intermediate Work'!O12-'Top-Down Quantity Assumptions'!$B$8,0)</f>
        <v>8</v>
      </c>
      <c r="P13" s="13">
        <f>IF(P12&gt;'Top-Down Quantity Assumptions'!$B$8,'Intermediate Work'!P12-'Top-Down Quantity Assumptions'!$B$8,0)</f>
        <v>9</v>
      </c>
      <c r="Q13" s="13">
        <f>IF(Q12&gt;'Top-Down Quantity Assumptions'!$B$8,'Intermediate Work'!Q12-'Top-Down Quantity Assumptions'!$B$8,0)</f>
        <v>10</v>
      </c>
      <c r="R13" s="13">
        <f>IF(R12&gt;'Top-Down Quantity Assumptions'!$B$8,'Intermediate Work'!R12-'Top-Down Quantity Assumptions'!$B$8,0)</f>
        <v>11</v>
      </c>
      <c r="S13" s="13">
        <f>IF(S12&gt;'Top-Down Quantity Assumptions'!$B$8,'Intermediate Work'!S12-'Top-Down Quantity Assumptions'!$B$8,0)</f>
        <v>12</v>
      </c>
      <c r="T13" s="13">
        <f>IF(T12&gt;'Top-Down Quantity Assumptions'!$B$8,'Intermediate Work'!T12-'Top-Down Quantity Assumptions'!$B$8,0)</f>
        <v>13</v>
      </c>
      <c r="U13" s="13">
        <f>IF(U12&gt;'Top-Down Quantity Assumptions'!$B$8,'Intermediate Work'!U12-'Top-Down Quantity Assumptions'!$B$8,0)</f>
        <v>14</v>
      </c>
      <c r="V13" s="13">
        <f>IF(V12&gt;'Top-Down Quantity Assumptions'!$B$8,'Intermediate Work'!V12-'Top-Down Quantity Assumptions'!$B$8,0)</f>
        <v>15</v>
      </c>
      <c r="W13" s="13">
        <f>IF(W12&gt;'Top-Down Quantity Assumptions'!$B$8,'Intermediate Work'!W12-'Top-Down Quantity Assumptions'!$B$8,0)</f>
        <v>16</v>
      </c>
      <c r="X13" s="13">
        <f>IF(X12&gt;'Top-Down Quantity Assumptions'!$B$8,'Intermediate Work'!X12-'Top-Down Quantity Assumptions'!$B$8,0)</f>
        <v>17</v>
      </c>
      <c r="Y13" s="13">
        <f>IF(Y12&gt;'Top-Down Quantity Assumptions'!$B$8,'Intermediate Work'!Y12-'Top-Down Quantity Assumptions'!$B$8,0)</f>
        <v>18</v>
      </c>
      <c r="Z13" s="13">
        <f>IF(Z12&gt;'Top-Down Quantity Assumptions'!$B$8,'Intermediate Work'!Z12-'Top-Down Quantity Assumptions'!$B$8,0)</f>
        <v>19</v>
      </c>
      <c r="AA13" s="13">
        <f>IF(AA12&gt;'Top-Down Quantity Assumptions'!$B$8,'Intermediate Work'!AA12-'Top-Down Quantity Assumptions'!$B$8,0)</f>
        <v>20</v>
      </c>
      <c r="AB13" s="13">
        <f>IF(AB12&gt;'Top-Down Quantity Assumptions'!$B$8,'Intermediate Work'!AB12-'Top-Down Quantity Assumptions'!$B$8,0)</f>
        <v>21</v>
      </c>
      <c r="AC13" s="13">
        <f>IF(AC12&gt;'Top-Down Quantity Assumptions'!$B$8,'Intermediate Work'!AC12-'Top-Down Quantity Assumptions'!$B$8,0)</f>
        <v>22</v>
      </c>
      <c r="AD13" s="13">
        <f>IF(AD12&gt;'Top-Down Quantity Assumptions'!$B$8,'Intermediate Work'!AD12-'Top-Down Quantity Assumptions'!$B$8,0)</f>
        <v>23</v>
      </c>
      <c r="AE13" s="13">
        <f>IF(AE12&gt;'Top-Down Quantity Assumptions'!$B$8,'Intermediate Work'!AE12-'Top-Down Quantity Assumptions'!$B$8,0)</f>
        <v>24</v>
      </c>
      <c r="AF13" s="13">
        <f>IF(AF12&gt;'Top-Down Quantity Assumptions'!$B$8,'Intermediate Work'!AF12-'Top-Down Quantity Assumptions'!$B$8,0)</f>
        <v>25</v>
      </c>
      <c r="AG13" s="13">
        <f>IF(AG12&gt;'Top-Down Quantity Assumptions'!$B$8,'Intermediate Work'!AG12-'Top-Down Quantity Assumptions'!$B$8,0)</f>
        <v>26</v>
      </c>
      <c r="AH13" s="13">
        <f>IF(AH12&gt;'Top-Down Quantity Assumptions'!$B$8,'Intermediate Work'!AH12-'Top-Down Quantity Assumptions'!$B$8,0)</f>
        <v>27</v>
      </c>
      <c r="AI13" s="13">
        <f>IF(AI12&gt;'Top-Down Quantity Assumptions'!$B$8,'Intermediate Work'!AI12-'Top-Down Quantity Assumptions'!$B$8,0)</f>
        <v>28</v>
      </c>
      <c r="AJ13" s="13">
        <f>IF(AJ12&gt;'Top-Down Quantity Assumptions'!$B$8,'Intermediate Work'!AJ12-'Top-Down Quantity Assumptions'!$B$8,0)</f>
        <v>29</v>
      </c>
      <c r="AK13" s="13">
        <f>IF(AK12&gt;'Top-Down Quantity Assumptions'!$B$8,'Intermediate Work'!AK12-'Top-Down Quantity Assumptions'!$B$8,0)</f>
        <v>30</v>
      </c>
    </row>
    <row r="14" spans="1:37" s="12" customFormat="1" x14ac:dyDescent="0.25">
      <c r="A14" s="12" t="s">
        <v>52</v>
      </c>
      <c r="B14" s="13">
        <f t="shared" ref="B14:M14" si="16">IF(B13&gt;0,ROUNDDOWN((11+B13)/12,0),0)</f>
        <v>0</v>
      </c>
      <c r="C14" s="13">
        <f t="shared" si="16"/>
        <v>0</v>
      </c>
      <c r="D14" s="13">
        <f t="shared" si="16"/>
        <v>0</v>
      </c>
      <c r="E14" s="13">
        <f t="shared" si="16"/>
        <v>0</v>
      </c>
      <c r="F14" s="13">
        <f t="shared" si="16"/>
        <v>0</v>
      </c>
      <c r="G14" s="13">
        <f t="shared" si="16"/>
        <v>0</v>
      </c>
      <c r="H14" s="13">
        <f t="shared" si="16"/>
        <v>1</v>
      </c>
      <c r="I14" s="13">
        <f t="shared" si="16"/>
        <v>1</v>
      </c>
      <c r="J14" s="13">
        <f t="shared" si="16"/>
        <v>1</v>
      </c>
      <c r="K14" s="13">
        <f t="shared" si="16"/>
        <v>1</v>
      </c>
      <c r="L14" s="13">
        <f t="shared" si="16"/>
        <v>1</v>
      </c>
      <c r="M14" s="13">
        <f t="shared" si="16"/>
        <v>1</v>
      </c>
      <c r="N14" s="13">
        <f>IF(N13&gt;0,ROUNDDOWN((11+N13)/12,0),0)</f>
        <v>1</v>
      </c>
      <c r="O14" s="13">
        <f t="shared" ref="O14:AK14" si="17">IF(O13&gt;0,ROUNDDOWN((11+O13)/12,0),0)</f>
        <v>1</v>
      </c>
      <c r="P14" s="13">
        <f t="shared" si="17"/>
        <v>1</v>
      </c>
      <c r="Q14" s="13">
        <f t="shared" si="17"/>
        <v>1</v>
      </c>
      <c r="R14" s="13">
        <f t="shared" si="17"/>
        <v>1</v>
      </c>
      <c r="S14" s="13">
        <f t="shared" si="17"/>
        <v>1</v>
      </c>
      <c r="T14" s="13">
        <f t="shared" si="17"/>
        <v>2</v>
      </c>
      <c r="U14" s="13">
        <f t="shared" si="17"/>
        <v>2</v>
      </c>
      <c r="V14" s="13">
        <f t="shared" si="17"/>
        <v>2</v>
      </c>
      <c r="W14" s="13">
        <f t="shared" si="17"/>
        <v>2</v>
      </c>
      <c r="X14" s="13">
        <f t="shared" si="17"/>
        <v>2</v>
      </c>
      <c r="Y14" s="13">
        <f t="shared" si="17"/>
        <v>2</v>
      </c>
      <c r="Z14" s="13">
        <f t="shared" si="17"/>
        <v>2</v>
      </c>
      <c r="AA14" s="13">
        <f t="shared" si="17"/>
        <v>2</v>
      </c>
      <c r="AB14" s="13">
        <f t="shared" si="17"/>
        <v>2</v>
      </c>
      <c r="AC14" s="13">
        <f t="shared" si="17"/>
        <v>2</v>
      </c>
      <c r="AD14" s="13">
        <f t="shared" si="17"/>
        <v>2</v>
      </c>
      <c r="AE14" s="13">
        <f t="shared" si="17"/>
        <v>2</v>
      </c>
      <c r="AF14" s="13">
        <f t="shared" si="17"/>
        <v>3</v>
      </c>
      <c r="AG14" s="13">
        <f t="shared" si="17"/>
        <v>3</v>
      </c>
      <c r="AH14" s="13">
        <f t="shared" si="17"/>
        <v>3</v>
      </c>
      <c r="AI14" s="13">
        <f t="shared" si="17"/>
        <v>3</v>
      </c>
      <c r="AJ14" s="13">
        <f t="shared" si="17"/>
        <v>3</v>
      </c>
      <c r="AK14" s="13">
        <f t="shared" si="17"/>
        <v>3</v>
      </c>
    </row>
    <row r="15" spans="1:37" x14ac:dyDescent="0.25">
      <c r="A15" t="s">
        <v>15</v>
      </c>
      <c r="B15">
        <f>B18</f>
        <v>0</v>
      </c>
      <c r="C15">
        <f>C18+B15</f>
        <v>0</v>
      </c>
      <c r="D15">
        <f t="shared" ref="D15:AK15" si="18">D18+C15</f>
        <v>0</v>
      </c>
      <c r="E15">
        <f t="shared" si="18"/>
        <v>0</v>
      </c>
      <c r="F15">
        <f t="shared" si="18"/>
        <v>0</v>
      </c>
      <c r="G15">
        <f t="shared" si="18"/>
        <v>0</v>
      </c>
      <c r="H15">
        <f t="shared" si="18"/>
        <v>22125.569366874191</v>
      </c>
      <c r="I15">
        <f t="shared" si="18"/>
        <v>45443.54533555737</v>
      </c>
      <c r="J15">
        <f t="shared" si="18"/>
        <v>69953.927906049532</v>
      </c>
      <c r="K15">
        <f t="shared" si="18"/>
        <v>95656.717078350688</v>
      </c>
      <c r="L15">
        <f t="shared" si="18"/>
        <v>122551.91285246082</v>
      </c>
      <c r="M15">
        <f t="shared" si="18"/>
        <v>150639.51522837995</v>
      </c>
      <c r="N15">
        <f t="shared" si="18"/>
        <v>179919.52420610806</v>
      </c>
      <c r="O15">
        <f t="shared" si="18"/>
        <v>210391.93978564517</v>
      </c>
      <c r="P15">
        <f t="shared" si="18"/>
        <v>242056.76196699124</v>
      </c>
      <c r="Q15">
        <f t="shared" si="18"/>
        <v>274913.99075014633</v>
      </c>
      <c r="R15">
        <f t="shared" si="18"/>
        <v>308963.62613511039</v>
      </c>
      <c r="S15">
        <f t="shared" si="18"/>
        <v>344205.66812188341</v>
      </c>
      <c r="T15">
        <f t="shared" si="18"/>
        <v>379395.04737750941</v>
      </c>
      <c r="U15">
        <f t="shared" si="18"/>
        <v>416003.20947730006</v>
      </c>
      <c r="V15">
        <f t="shared" si="18"/>
        <v>454030.15442125534</v>
      </c>
      <c r="W15">
        <f t="shared" si="18"/>
        <v>493475.88220937521</v>
      </c>
      <c r="X15">
        <f t="shared" si="18"/>
        <v>534340.39284165972</v>
      </c>
      <c r="Y15">
        <f t="shared" si="18"/>
        <v>576623.68631810881</v>
      </c>
      <c r="Z15">
        <f t="shared" si="18"/>
        <v>620325.76263872255</v>
      </c>
      <c r="AA15">
        <f t="shared" si="18"/>
        <v>665446.62180350092</v>
      </c>
      <c r="AB15">
        <f t="shared" si="18"/>
        <v>711986.26381244394</v>
      </c>
      <c r="AC15">
        <f t="shared" si="18"/>
        <v>759944.68866555148</v>
      </c>
      <c r="AD15">
        <f t="shared" si="18"/>
        <v>809321.89636282367</v>
      </c>
      <c r="AE15">
        <f t="shared" si="18"/>
        <v>860117.88690426049</v>
      </c>
      <c r="AF15">
        <f t="shared" si="18"/>
        <v>912846.36200562888</v>
      </c>
      <c r="AG15">
        <f t="shared" si="18"/>
        <v>966900.21963920421</v>
      </c>
      <c r="AH15">
        <f t="shared" si="18"/>
        <v>1022279.4598049866</v>
      </c>
      <c r="AI15">
        <f t="shared" si="18"/>
        <v>1078984.0825029761</v>
      </c>
      <c r="AJ15">
        <f t="shared" si="18"/>
        <v>1137014.0877331723</v>
      </c>
      <c r="AK15">
        <f t="shared" si="18"/>
        <v>1196369.4754955757</v>
      </c>
    </row>
    <row r="16" spans="1:37" x14ac:dyDescent="0.25">
      <c r="A16" t="s">
        <v>30</v>
      </c>
      <c r="B16">
        <f>B15</f>
        <v>0</v>
      </c>
      <c r="C16">
        <f>C15-B15</f>
        <v>0</v>
      </c>
      <c r="D16">
        <f t="shared" ref="D16:M16" si="19">D15-C15</f>
        <v>0</v>
      </c>
      <c r="E16">
        <f t="shared" si="19"/>
        <v>0</v>
      </c>
      <c r="F16">
        <f t="shared" si="19"/>
        <v>0</v>
      </c>
      <c r="G16">
        <f t="shared" si="19"/>
        <v>0</v>
      </c>
      <c r="H16">
        <f t="shared" si="19"/>
        <v>22125.569366874191</v>
      </c>
      <c r="I16">
        <f t="shared" si="19"/>
        <v>23317.975968683179</v>
      </c>
      <c r="J16">
        <f t="shared" si="19"/>
        <v>24510.382570492162</v>
      </c>
      <c r="K16">
        <f t="shared" si="19"/>
        <v>25702.789172301156</v>
      </c>
      <c r="L16">
        <f t="shared" si="19"/>
        <v>26895.195774110136</v>
      </c>
      <c r="M16">
        <f t="shared" si="19"/>
        <v>28087.60237591913</v>
      </c>
      <c r="N16">
        <f t="shared" ref="N16" si="20">N15-M15</f>
        <v>29280.00897772811</v>
      </c>
      <c r="O16">
        <f t="shared" ref="O16" si="21">O15-N15</f>
        <v>30472.415579537104</v>
      </c>
      <c r="P16">
        <f t="shared" ref="P16" si="22">P15-O15</f>
        <v>31664.82218134607</v>
      </c>
      <c r="Q16">
        <f t="shared" ref="Q16" si="23">Q15-P15</f>
        <v>32857.228783155093</v>
      </c>
      <c r="R16">
        <f t="shared" ref="R16" si="24">R15-Q15</f>
        <v>34049.635384964058</v>
      </c>
      <c r="S16">
        <f t="shared" ref="S16" si="25">S15-R15</f>
        <v>35242.041986773023</v>
      </c>
      <c r="T16">
        <f t="shared" ref="T16" si="26">T15-S15</f>
        <v>35189.379255626001</v>
      </c>
      <c r="U16">
        <f t="shared" ref="U16" si="27">U15-T15</f>
        <v>36608.162099790643</v>
      </c>
      <c r="V16">
        <f t="shared" ref="V16" si="28">V15-U15</f>
        <v>38026.944943955285</v>
      </c>
      <c r="W16">
        <f t="shared" ref="W16" si="29">W15-V15</f>
        <v>39445.727788119868</v>
      </c>
      <c r="X16">
        <f t="shared" ref="X16" si="30">X15-W15</f>
        <v>40864.510632284509</v>
      </c>
      <c r="Y16">
        <f t="shared" ref="Y16" si="31">Y15-X15</f>
        <v>42283.293476449093</v>
      </c>
      <c r="Z16">
        <f t="shared" ref="Z16" si="32">Z15-Y15</f>
        <v>43702.076320613734</v>
      </c>
      <c r="AA16">
        <f t="shared" ref="AA16" si="33">AA15-Z15</f>
        <v>45120.859164778376</v>
      </c>
      <c r="AB16">
        <f t="shared" ref="AB16" si="34">AB15-AA15</f>
        <v>46539.642008943018</v>
      </c>
      <c r="AC16">
        <f t="shared" ref="AC16" si="35">AC15-AB15</f>
        <v>47958.424853107543</v>
      </c>
      <c r="AD16">
        <f t="shared" ref="AD16" si="36">AD15-AC15</f>
        <v>49377.207697272184</v>
      </c>
      <c r="AE16">
        <f t="shared" ref="AE16" si="37">AE15-AD15</f>
        <v>50795.990541436826</v>
      </c>
      <c r="AF16">
        <f t="shared" ref="AF16" si="38">AF15-AE15</f>
        <v>52728.475101368385</v>
      </c>
      <c r="AG16">
        <f t="shared" ref="AG16" si="39">AG15-AF15</f>
        <v>54053.857633575331</v>
      </c>
      <c r="AH16">
        <f t="shared" ref="AH16" si="40">AH15-AG15</f>
        <v>55379.240165782394</v>
      </c>
      <c r="AI16">
        <f t="shared" ref="AI16" si="41">AI15-AH15</f>
        <v>56704.622697989456</v>
      </c>
      <c r="AJ16">
        <f t="shared" ref="AJ16" si="42">AJ15-AI15</f>
        <v>58030.005230196286</v>
      </c>
      <c r="AK16">
        <f t="shared" ref="AK16" si="43">AK15-AJ15</f>
        <v>59355.387762403348</v>
      </c>
    </row>
    <row r="17" spans="1:37" hidden="1" x14ac:dyDescent="0.25">
      <c r="A17" t="s">
        <v>51</v>
      </c>
      <c r="B17">
        <f t="shared" ref="B17" si="44">IF(B13&gt;0,IF(2*HLOOKUP(B14,$C$4:$K$5,2)&gt;HLOOKUP(B14+1,$C$4:$K$5,2),(2*HLOOKUP(B14,$C$4:$K$5,2)/12-HLOOKUP(B14+1,$C$4:$K$5,2)/12)+(B13-12*(B14-1)-0.5)*((HLOOKUP(B14+1,$C$4:$K$5,2)/12-HLOOKUP(B14,$C$4:$K$5,2)/12)/6),(1+(B13-12*(B14-1)-0.5)*((2*HLOOKUP(B14,$C$4:$K$5,2)/12)-2)/12)),0)</f>
        <v>0</v>
      </c>
      <c r="C17">
        <f>IF(C13&gt;0,IF(2*HLOOKUP(C14,$C$4:$K$5,2)&gt;HLOOKUP(C14+1,$C$4:$K$5,2),(2*HLOOKUP(C14,$C$4:$K$5,2)/12-HLOOKUP(C14+1,$C$4:$K$5,2)/12)+(C13-12*(C14-1)-0.5)*((HLOOKUP(C14+1,$C$4:$K$5,2)/12-HLOOKUP(C14,$C$4:$K$5,2)/12)/6),(1+(C13-12*(C14-1)-0.5)*((2*HLOOKUP(C14,$C$4:$K$5,2)/12)-2)/12)),0)</f>
        <v>0</v>
      </c>
      <c r="D17">
        <f t="shared" ref="D17:AK17" si="45">IF(D13&gt;0,IF(2*HLOOKUP(D14,$C$4:$K$5,2)&gt;HLOOKUP(D14+1,$C$4:$K$5,2),(2*HLOOKUP(D14,$C$4:$K$5,2)/12-HLOOKUP(D14+1,$C$4:$K$5,2)/12)+(D13-12*(D14-1)-0.5)*((HLOOKUP(D14+1,$C$4:$K$5,2)/12-HLOOKUP(D14,$C$4:$K$5,2)/12)/6),(1+(D13-12*(D14-1)-0.5)*((2*HLOOKUP(D14,$C$4:$K$5,2)/12)-2)/12)),0)</f>
        <v>0</v>
      </c>
      <c r="E17">
        <f t="shared" si="45"/>
        <v>0</v>
      </c>
      <c r="F17">
        <f t="shared" si="45"/>
        <v>0</v>
      </c>
      <c r="G17">
        <f t="shared" si="45"/>
        <v>0</v>
      </c>
      <c r="H17">
        <f t="shared" si="45"/>
        <v>15567.333056924768</v>
      </c>
      <c r="I17">
        <f t="shared" si="45"/>
        <v>17952.14626054274</v>
      </c>
      <c r="J17">
        <f t="shared" si="45"/>
        <v>20336.959464160711</v>
      </c>
      <c r="K17">
        <f t="shared" si="45"/>
        <v>22721.772667778685</v>
      </c>
      <c r="L17">
        <f t="shared" si="45"/>
        <v>25106.585871396655</v>
      </c>
      <c r="M17">
        <f t="shared" si="45"/>
        <v>27491.399075014626</v>
      </c>
      <c r="N17">
        <f t="shared" si="45"/>
        <v>29876.2122786326</v>
      </c>
      <c r="O17">
        <f t="shared" si="45"/>
        <v>32261.02548225057</v>
      </c>
      <c r="P17">
        <f t="shared" si="45"/>
        <v>34645.838685868541</v>
      </c>
      <c r="Q17">
        <f t="shared" si="45"/>
        <v>37030.651889486515</v>
      </c>
      <c r="R17">
        <f t="shared" si="45"/>
        <v>39415.465093104489</v>
      </c>
      <c r="S17">
        <f t="shared" si="45"/>
        <v>41800.278296722463</v>
      </c>
      <c r="T17">
        <f t="shared" si="45"/>
        <v>27386.073612720647</v>
      </c>
      <c r="U17">
        <f t="shared" si="45"/>
        <v>30223.63930104988</v>
      </c>
      <c r="V17">
        <f t="shared" si="45"/>
        <v>33061.204989379119</v>
      </c>
      <c r="W17">
        <f t="shared" si="45"/>
        <v>35898.770677708351</v>
      </c>
      <c r="X17">
        <f t="shared" si="45"/>
        <v>38736.336366037591</v>
      </c>
      <c r="Y17">
        <f t="shared" si="45"/>
        <v>41573.902054366823</v>
      </c>
      <c r="Z17">
        <f t="shared" si="45"/>
        <v>44411.467742696062</v>
      </c>
      <c r="AA17">
        <f t="shared" si="45"/>
        <v>47249.033431025295</v>
      </c>
      <c r="AB17">
        <f t="shared" si="45"/>
        <v>50086.599119354534</v>
      </c>
      <c r="AC17">
        <f t="shared" si="45"/>
        <v>52924.164807683766</v>
      </c>
      <c r="AD17">
        <f t="shared" si="45"/>
        <v>55761.730496013006</v>
      </c>
      <c r="AE17">
        <f t="shared" si="45"/>
        <v>58599.296184342238</v>
      </c>
      <c r="AF17">
        <f t="shared" si="45"/>
        <v>45438.871174229869</v>
      </c>
      <c r="AG17">
        <f t="shared" si="45"/>
        <v>48089.63623864387</v>
      </c>
      <c r="AH17">
        <f t="shared" si="45"/>
        <v>50740.401303057864</v>
      </c>
      <c r="AI17">
        <f t="shared" si="45"/>
        <v>53391.166367471866</v>
      </c>
      <c r="AJ17">
        <f t="shared" si="45"/>
        <v>56041.93143188586</v>
      </c>
      <c r="AK17">
        <f t="shared" si="45"/>
        <v>58692.696496299861</v>
      </c>
    </row>
    <row r="18" spans="1:37" hidden="1" x14ac:dyDescent="0.25">
      <c r="A18" t="s">
        <v>54</v>
      </c>
      <c r="B18">
        <f t="shared" ref="B18" si="46">IF(B13&gt;0,(3/2*HLOOKUP(B14,$C$4:$K$5,2)/12-1/2*HLOOKUP(B14+1,$C$4:$K$5,2)/12)+(B13-12*(B14-1)-0.5)*((HLOOKUP(B14+1,$C$4:$K$5,2)/12-HLOOKUP(B14,$C$4:$K$5,2)/12)/12),0)</f>
        <v>0</v>
      </c>
      <c r="C18">
        <f>IF(C13&gt;0,IF(HLOOKUP(C14,$C$4:$K$5,2)/12&lt;HLOOKUP(C14+1,$C$4:$K$5,2)/12,(3/2*HLOOKUP(C14,$C$4:$K$5,2)/12-1/2*HLOOKUP(C14+1,$C$4:$K$5,2)/12)+(C13-12*(C14-1)-0.5)*((HLOOKUP(C14+1,$C$4:$K$5,2)/12-HLOOKUP(C14,$C$4:$K$5,2)/12)/12),HLOOKUP(C14,$C$4:$K$5,2)/12),0)</f>
        <v>0</v>
      </c>
      <c r="D18">
        <f t="shared" ref="D18:AK18" si="47">IF(D13&gt;0,IF(HLOOKUP(D14,$C$4:$K$5,2)/12&lt;HLOOKUP(D14+1,$C$4:$K$5,2)/12,(3/2*HLOOKUP(D14,$C$4:$K$5,2)/12-1/2*HLOOKUP(D14+1,$C$4:$K$5,2)/12)+(D13-12*(D14-1)-0.5)*((HLOOKUP(D14+1,$C$4:$K$5,2)/12-HLOOKUP(D14,$C$4:$K$5,2)/12)/12),HLOOKUP(D14,$C$4:$K$5,2)/12),0)</f>
        <v>0</v>
      </c>
      <c r="E18">
        <f t="shared" si="47"/>
        <v>0</v>
      </c>
      <c r="F18">
        <f t="shared" si="47"/>
        <v>0</v>
      </c>
      <c r="G18">
        <f t="shared" si="47"/>
        <v>0</v>
      </c>
      <c r="H18">
        <f t="shared" si="47"/>
        <v>22125.569366874191</v>
      </c>
      <c r="I18">
        <f t="shared" si="47"/>
        <v>23317.975968683175</v>
      </c>
      <c r="J18">
        <f t="shared" si="47"/>
        <v>24510.382570492162</v>
      </c>
      <c r="K18">
        <f t="shared" si="47"/>
        <v>25702.789172301149</v>
      </c>
      <c r="L18">
        <f t="shared" si="47"/>
        <v>26895.195774110136</v>
      </c>
      <c r="M18">
        <f t="shared" si="47"/>
        <v>28087.602375919119</v>
      </c>
      <c r="N18">
        <f t="shared" si="47"/>
        <v>29280.008977728106</v>
      </c>
      <c r="O18">
        <f t="shared" si="47"/>
        <v>30472.41557953709</v>
      </c>
      <c r="P18">
        <f t="shared" si="47"/>
        <v>31664.822181346077</v>
      </c>
      <c r="Q18">
        <f t="shared" si="47"/>
        <v>32857.228783155064</v>
      </c>
      <c r="R18">
        <f t="shared" si="47"/>
        <v>34049.635384964051</v>
      </c>
      <c r="S18">
        <f t="shared" si="47"/>
        <v>35242.041986773038</v>
      </c>
      <c r="T18">
        <f t="shared" si="47"/>
        <v>35189.37925562603</v>
      </c>
      <c r="U18">
        <f t="shared" si="47"/>
        <v>36608.16209979065</v>
      </c>
      <c r="V18">
        <f t="shared" si="47"/>
        <v>38026.94494395527</v>
      </c>
      <c r="W18">
        <f t="shared" si="47"/>
        <v>39445.72778811989</v>
      </c>
      <c r="X18">
        <f t="shared" si="47"/>
        <v>40864.510632284502</v>
      </c>
      <c r="Y18">
        <f t="shared" si="47"/>
        <v>42283.293476449122</v>
      </c>
      <c r="Z18">
        <f t="shared" si="47"/>
        <v>43702.076320613742</v>
      </c>
      <c r="AA18">
        <f t="shared" si="47"/>
        <v>45120.859164778361</v>
      </c>
      <c r="AB18">
        <f t="shared" si="47"/>
        <v>46539.642008942974</v>
      </c>
      <c r="AC18">
        <f t="shared" si="47"/>
        <v>47958.424853107594</v>
      </c>
      <c r="AD18">
        <f t="shared" si="47"/>
        <v>49377.207697272213</v>
      </c>
      <c r="AE18">
        <f t="shared" si="47"/>
        <v>50795.990541436826</v>
      </c>
      <c r="AF18">
        <f t="shared" si="47"/>
        <v>52728.475101368385</v>
      </c>
      <c r="AG18">
        <f t="shared" si="47"/>
        <v>54053.857633575382</v>
      </c>
      <c r="AH18">
        <f t="shared" si="47"/>
        <v>55379.240165782379</v>
      </c>
      <c r="AI18">
        <f t="shared" si="47"/>
        <v>56704.622697989376</v>
      </c>
      <c r="AJ18">
        <f t="shared" si="47"/>
        <v>58030.005230196381</v>
      </c>
      <c r="AK18">
        <f t="shared" si="47"/>
        <v>59355.387762403378</v>
      </c>
    </row>
    <row r="19" spans="1:37" x14ac:dyDescent="0.25">
      <c r="A19" t="s">
        <v>31</v>
      </c>
      <c r="B19">
        <f>B16*'Top-Down Quantity Assumptions'!$B$5</f>
        <v>0</v>
      </c>
      <c r="C19">
        <f>C16*'Top-Down Quantity Assumptions'!$B$5</f>
        <v>0</v>
      </c>
      <c r="D19">
        <f>D16*'Top-Down Quantity Assumptions'!$B$5</f>
        <v>0</v>
      </c>
      <c r="E19">
        <f>E16*'Top-Down Quantity Assumptions'!$B$5</f>
        <v>0</v>
      </c>
      <c r="F19">
        <f>F16*'Top-Down Quantity Assumptions'!$B$5</f>
        <v>0</v>
      </c>
      <c r="G19">
        <f>G16*'Top-Down Quantity Assumptions'!$B$5</f>
        <v>0</v>
      </c>
      <c r="H19">
        <f>H16*'Top-Down Quantity Assumptions'!$B$5</f>
        <v>22125.569366874191</v>
      </c>
      <c r="I19">
        <f>I16*'Top-Down Quantity Assumptions'!$B$5</f>
        <v>23317.975968683179</v>
      </c>
      <c r="J19">
        <f>J16*'Top-Down Quantity Assumptions'!$B$5</f>
        <v>24510.382570492162</v>
      </c>
      <c r="K19">
        <f>K16*'Top-Down Quantity Assumptions'!$B$5</f>
        <v>25702.789172301156</v>
      </c>
      <c r="L19">
        <f>L16*'Top-Down Quantity Assumptions'!$B$5</f>
        <v>26895.195774110136</v>
      </c>
      <c r="M19">
        <f>M16*'Top-Down Quantity Assumptions'!$B$5</f>
        <v>28087.60237591913</v>
      </c>
      <c r="N19">
        <f>N16*'Top-Down Quantity Assumptions'!$B$5</f>
        <v>29280.00897772811</v>
      </c>
      <c r="O19">
        <f>O16*'Top-Down Quantity Assumptions'!$B$5</f>
        <v>30472.415579537104</v>
      </c>
      <c r="P19">
        <f>P16*'Top-Down Quantity Assumptions'!$B$5</f>
        <v>31664.82218134607</v>
      </c>
      <c r="Q19">
        <f>Q16*'Top-Down Quantity Assumptions'!$B$5</f>
        <v>32857.228783155093</v>
      </c>
      <c r="R19">
        <f>R16*'Top-Down Quantity Assumptions'!$B$5</f>
        <v>34049.635384964058</v>
      </c>
      <c r="S19">
        <f>S16*'Top-Down Quantity Assumptions'!$B$5</f>
        <v>35242.041986773023</v>
      </c>
      <c r="T19">
        <f>T16*'Top-Down Quantity Assumptions'!$B$5</f>
        <v>35189.379255626001</v>
      </c>
      <c r="U19">
        <f>U16*'Top-Down Quantity Assumptions'!$B$5</f>
        <v>36608.162099790643</v>
      </c>
      <c r="V19">
        <f>V16*'Top-Down Quantity Assumptions'!$B$5</f>
        <v>38026.944943955285</v>
      </c>
      <c r="W19">
        <f>W16*'Top-Down Quantity Assumptions'!$B$5</f>
        <v>39445.727788119868</v>
      </c>
      <c r="X19">
        <f>X16*'Top-Down Quantity Assumptions'!$B$5</f>
        <v>40864.510632284509</v>
      </c>
      <c r="Y19">
        <f>Y16*'Top-Down Quantity Assumptions'!$B$5</f>
        <v>42283.293476449093</v>
      </c>
      <c r="Z19">
        <f>Z16*'Top-Down Quantity Assumptions'!$B$5</f>
        <v>43702.076320613734</v>
      </c>
      <c r="AA19">
        <f>AA16*'Top-Down Quantity Assumptions'!$B$5</f>
        <v>45120.859164778376</v>
      </c>
      <c r="AB19">
        <f>AB16*'Top-Down Quantity Assumptions'!$B$5</f>
        <v>46539.642008943018</v>
      </c>
      <c r="AC19">
        <f>AC16*'Top-Down Quantity Assumptions'!$B$5</f>
        <v>47958.424853107543</v>
      </c>
      <c r="AD19">
        <f>AD16*'Top-Down Quantity Assumptions'!$B$5</f>
        <v>49377.207697272184</v>
      </c>
      <c r="AE19">
        <f>AE16*'Top-Down Quantity Assumptions'!$B$5</f>
        <v>50795.990541436826</v>
      </c>
      <c r="AF19">
        <f>AF16*'Top-Down Quantity Assumptions'!$B$5</f>
        <v>52728.475101368385</v>
      </c>
      <c r="AG19">
        <f>AG16*'Top-Down Quantity Assumptions'!$B$5</f>
        <v>54053.857633575331</v>
      </c>
      <c r="AH19">
        <f>AH16*'Top-Down Quantity Assumptions'!$B$5</f>
        <v>55379.240165782394</v>
      </c>
      <c r="AI19">
        <f>AI16*'Top-Down Quantity Assumptions'!$B$5</f>
        <v>56704.622697989456</v>
      </c>
      <c r="AJ19">
        <f>AJ16*'Top-Down Quantity Assumptions'!$B$5</f>
        <v>58030.005230196286</v>
      </c>
      <c r="AK19">
        <f>AK16*'Top-Down Quantity Assumptions'!$B$5</f>
        <v>59355.387762403348</v>
      </c>
    </row>
    <row r="20" spans="1:37" x14ac:dyDescent="0.25">
      <c r="A20" t="s">
        <v>34</v>
      </c>
      <c r="B20">
        <f ca="1">IF('Top-Down Quantity Assumptions'!$B$6&gt;1,IF(B$12&gt;'Top-Down Quantity Assumptions'!$B$6,INDIRECT(ADDRESS(ROW(A15),COLUMN()-'Top-Down Quantity Assumptions'!$B$6))-SUM(INDIRECT(ADDRESS(ROW(A20),COLUMN()-1)&amp;":"&amp;ADDRESS(ROW(A20),COLUMN()-'Top-Down Quantity Assumptions'!$B$6+1))),0),"")</f>
        <v>0</v>
      </c>
      <c r="C20">
        <f ca="1">IF('Top-Down Quantity Assumptions'!$B$6&gt;1,IF(C$12&gt;'Top-Down Quantity Assumptions'!$B$6,INDIRECT(ADDRESS(ROW(B15),COLUMN()-'Top-Down Quantity Assumptions'!$B$6))-SUM(INDIRECT(ADDRESS(ROW(B20),COLUMN()-1)&amp;":"&amp;ADDRESS(ROW(B20),COLUMN()-'Top-Down Quantity Assumptions'!$B$6+1))),0),"")</f>
        <v>0</v>
      </c>
      <c r="D20">
        <f ca="1">IF('Top-Down Quantity Assumptions'!$B$6&gt;1,IF(D$12&gt;'Top-Down Quantity Assumptions'!$B$6,INDIRECT(ADDRESS(ROW(C15),COLUMN()-'Top-Down Quantity Assumptions'!$B$6))-SUM(INDIRECT(ADDRESS(ROW(C20),COLUMN()-1)&amp;":"&amp;ADDRESS(ROW(C20),COLUMN()-'Top-Down Quantity Assumptions'!$B$6+1))),0),"")</f>
        <v>0</v>
      </c>
      <c r="E20">
        <f ca="1">IF('Top-Down Quantity Assumptions'!$B$6&gt;1,IF(E$12&gt;'Top-Down Quantity Assumptions'!$B$6,INDIRECT(ADDRESS(ROW(D15),COLUMN()-'Top-Down Quantity Assumptions'!$B$6))-SUM(INDIRECT(ADDRESS(ROW(D20),COLUMN()-1)&amp;":"&amp;ADDRESS(ROW(D20),COLUMN()-'Top-Down Quantity Assumptions'!$B$6+1))),0),"")</f>
        <v>0</v>
      </c>
      <c r="F20">
        <f ca="1">IF('Top-Down Quantity Assumptions'!$B$6&gt;1,IF(F$12&gt;'Top-Down Quantity Assumptions'!$B$6,INDIRECT(ADDRESS(ROW(E15),COLUMN()-'Top-Down Quantity Assumptions'!$B$6))-SUM(INDIRECT(ADDRESS(ROW(E20),COLUMN()-1)&amp;":"&amp;ADDRESS(ROW(E20),COLUMN()-'Top-Down Quantity Assumptions'!$B$6+1))),0),"")</f>
        <v>0</v>
      </c>
      <c r="G20">
        <f ca="1">IF('Top-Down Quantity Assumptions'!$B$6&gt;1,IF(G$12&gt;'Top-Down Quantity Assumptions'!$B$6,INDIRECT(ADDRESS(ROW(F15),COLUMN()-'Top-Down Quantity Assumptions'!$B$6))-SUM(INDIRECT(ADDRESS(ROW(F20),COLUMN()-1)&amp;":"&amp;ADDRESS(ROW(F20),COLUMN()-'Top-Down Quantity Assumptions'!$B$6+1))),0),"")</f>
        <v>0</v>
      </c>
      <c r="H20">
        <f ca="1">IF('Top-Down Quantity Assumptions'!$B$6&gt;1,IF(H$12&gt;'Top-Down Quantity Assumptions'!$B$6,INDIRECT(ADDRESS(ROW(G15),COLUMN()-'Top-Down Quantity Assumptions'!$B$6))-SUM(INDIRECT(ADDRESS(ROW(G20),COLUMN()-1)&amp;":"&amp;ADDRESS(ROW(G20),COLUMN()-'Top-Down Quantity Assumptions'!$B$6+1))),0),"")</f>
        <v>0</v>
      </c>
      <c r="I20">
        <f ca="1">IF('Top-Down Quantity Assumptions'!$B$6&gt;1,IF(I$12&gt;'Top-Down Quantity Assumptions'!$B$6,INDIRECT(ADDRESS(ROW(H15),COLUMN()-'Top-Down Quantity Assumptions'!$B$6))-SUM(INDIRECT(ADDRESS(ROW(H20),COLUMN()-1)&amp;":"&amp;ADDRESS(ROW(H20),COLUMN()-'Top-Down Quantity Assumptions'!$B$6+1))),0),"")</f>
        <v>0</v>
      </c>
      <c r="J20">
        <f ca="1">IF('Top-Down Quantity Assumptions'!$B$6&gt;1,IF(J$12&gt;'Top-Down Quantity Assumptions'!$B$6,INDIRECT(ADDRESS(ROW(I15),COLUMN()-'Top-Down Quantity Assumptions'!$B$6))-SUM(INDIRECT(ADDRESS(ROW(I20),COLUMN()-1)&amp;":"&amp;ADDRESS(ROW(I20),COLUMN()-'Top-Down Quantity Assumptions'!$B$6+1))),0),"")</f>
        <v>0</v>
      </c>
      <c r="K20">
        <f ca="1">IF('Top-Down Quantity Assumptions'!$B$6&gt;1,IF(K$12&gt;'Top-Down Quantity Assumptions'!$B$6,INDIRECT(ADDRESS(ROW(J15),COLUMN()-'Top-Down Quantity Assumptions'!$B$6))-SUM(INDIRECT(ADDRESS(ROW(J20),COLUMN()-1)&amp;":"&amp;ADDRESS(ROW(J20),COLUMN()-'Top-Down Quantity Assumptions'!$B$6+1))),0),"")</f>
        <v>22125.569366874191</v>
      </c>
      <c r="L20">
        <f ca="1">IF('Top-Down Quantity Assumptions'!$B$6&gt;1,IF(L$12&gt;'Top-Down Quantity Assumptions'!$B$6,INDIRECT(ADDRESS(ROW(K15),COLUMN()-'Top-Down Quantity Assumptions'!$B$6))-SUM(INDIRECT(ADDRESS(ROW(K20),COLUMN()-1)&amp;":"&amp;ADDRESS(ROW(K20),COLUMN()-'Top-Down Quantity Assumptions'!$B$6+1))),0),"")</f>
        <v>23317.975968683179</v>
      </c>
      <c r="M20">
        <f ca="1">IF('Top-Down Quantity Assumptions'!$B$6&gt;1,IF(M$12&gt;'Top-Down Quantity Assumptions'!$B$6,INDIRECT(ADDRESS(ROW(L15),COLUMN()-'Top-Down Quantity Assumptions'!$B$6))-SUM(INDIRECT(ADDRESS(ROW(L20),COLUMN()-1)&amp;":"&amp;ADDRESS(ROW(L20),COLUMN()-'Top-Down Quantity Assumptions'!$B$6+1))),0),"")</f>
        <v>24510.382570492162</v>
      </c>
      <c r="N20">
        <f ca="1">IF('Top-Down Quantity Assumptions'!$B$6&gt;1,IF(N$12&gt;'Top-Down Quantity Assumptions'!$B$6,INDIRECT(ADDRESS(ROW(M15),COLUMN()-'Top-Down Quantity Assumptions'!$B$6))-SUM(INDIRECT(ADDRESS(ROW(M20),COLUMN()-1)&amp;":"&amp;ADDRESS(ROW(M20),COLUMN()-'Top-Down Quantity Assumptions'!$B$6+1))),0),"")</f>
        <v>47828.358539175344</v>
      </c>
      <c r="O20">
        <f ca="1">IF('Top-Down Quantity Assumptions'!$B$6&gt;1,IF(O$12&gt;'Top-Down Quantity Assumptions'!$B$6,INDIRECT(ADDRESS(ROW(N15),COLUMN()-'Top-Down Quantity Assumptions'!$B$6))-SUM(INDIRECT(ADDRESS(ROW(N20),COLUMN()-1)&amp;":"&amp;ADDRESS(ROW(N20),COLUMN()-'Top-Down Quantity Assumptions'!$B$6+1))),0),"")</f>
        <v>50213.171742793318</v>
      </c>
      <c r="P20">
        <f ca="1">IF('Top-Down Quantity Assumptions'!$B$6&gt;1,IF(P$12&gt;'Top-Down Quantity Assumptions'!$B$6,INDIRECT(ADDRESS(ROW(O15),COLUMN()-'Top-Down Quantity Assumptions'!$B$6))-SUM(INDIRECT(ADDRESS(ROW(O20),COLUMN()-1)&amp;":"&amp;ADDRESS(ROW(O20),COLUMN()-'Top-Down Quantity Assumptions'!$B$6+1))),0),"")</f>
        <v>52597.984946411292</v>
      </c>
      <c r="Q20">
        <f ca="1">IF('Top-Down Quantity Assumptions'!$B$6&gt;1,IF(Q$12&gt;'Top-Down Quantity Assumptions'!$B$6,INDIRECT(ADDRESS(ROW(P15),COLUMN()-'Top-Down Quantity Assumptions'!$B$6))-SUM(INDIRECT(ADDRESS(ROW(P20),COLUMN()-1)&amp;":"&amp;ADDRESS(ROW(P20),COLUMN()-'Top-Down Quantity Assumptions'!$B$6+1))),0),"")</f>
        <v>77108.367516903454</v>
      </c>
      <c r="R20">
        <f ca="1">IF('Top-Down Quantity Assumptions'!$B$6&gt;1,IF(R$12&gt;'Top-Down Quantity Assumptions'!$B$6,INDIRECT(ADDRESS(ROW(Q15),COLUMN()-'Top-Down Quantity Assumptions'!$B$6))-SUM(INDIRECT(ADDRESS(ROW(Q20),COLUMN()-1)&amp;":"&amp;ADDRESS(ROW(Q20),COLUMN()-'Top-Down Quantity Assumptions'!$B$6+1))),0),"")</f>
        <v>80685.587322330422</v>
      </c>
      <c r="S20">
        <f ca="1">IF('Top-Down Quantity Assumptions'!$B$6&gt;1,IF(S$12&gt;'Top-Down Quantity Assumptions'!$B$6,INDIRECT(ADDRESS(ROW(R15),COLUMN()-'Top-Down Quantity Assumptions'!$B$6))-SUM(INDIRECT(ADDRESS(ROW(R20),COLUMN()-1)&amp;":"&amp;ADDRESS(ROW(R20),COLUMN()-'Top-Down Quantity Assumptions'!$B$6+1))),0),"")</f>
        <v>84262.807127757347</v>
      </c>
      <c r="T20">
        <f ca="1">IF('Top-Down Quantity Assumptions'!$B$6&gt;1,IF(T$12&gt;'Top-Down Quantity Assumptions'!$B$6,INDIRECT(ADDRESS(ROW(S15),COLUMN()-'Top-Down Quantity Assumptions'!$B$6))-SUM(INDIRECT(ADDRESS(ROW(S20),COLUMN()-1)&amp;":"&amp;ADDRESS(ROW(S20),COLUMN()-'Top-Down Quantity Assumptions'!$B$6+1))),0),"")</f>
        <v>109965.59630005856</v>
      </c>
      <c r="U20">
        <f ca="1">IF('Top-Down Quantity Assumptions'!$B$6&gt;1,IF(U$12&gt;'Top-Down Quantity Assumptions'!$B$6,INDIRECT(ADDRESS(ROW(T15),COLUMN()-'Top-Down Quantity Assumptions'!$B$6))-SUM(INDIRECT(ADDRESS(ROW(T20),COLUMN()-1)&amp;":"&amp;ADDRESS(ROW(T20),COLUMN()-'Top-Down Quantity Assumptions'!$B$6+1))),0),"")</f>
        <v>114735.22270729448</v>
      </c>
      <c r="V20">
        <f ca="1">IF('Top-Down Quantity Assumptions'!$B$6&gt;1,IF(V$12&gt;'Top-Down Quantity Assumptions'!$B$6,INDIRECT(ADDRESS(ROW(U15),COLUMN()-'Top-Down Quantity Assumptions'!$B$6))-SUM(INDIRECT(ADDRESS(ROW(U20),COLUMN()-1)&amp;":"&amp;ADDRESS(ROW(U20),COLUMN()-'Top-Down Quantity Assumptions'!$B$6+1))),0),"")</f>
        <v>119504.84911453037</v>
      </c>
      <c r="W20">
        <f ca="1">IF('Top-Down Quantity Assumptions'!$B$6&gt;1,IF(W$12&gt;'Top-Down Quantity Assumptions'!$B$6,INDIRECT(ADDRESS(ROW(V15),COLUMN()-'Top-Down Quantity Assumptions'!$B$6))-SUM(INDIRECT(ADDRESS(ROW(V20),COLUMN()-1)&amp;":"&amp;ADDRESS(ROW(V20),COLUMN()-'Top-Down Quantity Assumptions'!$B$6+1))),0),"")</f>
        <v>145154.97555568456</v>
      </c>
      <c r="X20">
        <f ca="1">IF('Top-Down Quantity Assumptions'!$B$6&gt;1,IF(X$12&gt;'Top-Down Quantity Assumptions'!$B$6,INDIRECT(ADDRESS(ROW(W15),COLUMN()-'Top-Down Quantity Assumptions'!$B$6))-SUM(INDIRECT(ADDRESS(ROW(W20),COLUMN()-1)&amp;":"&amp;ADDRESS(ROW(W20),COLUMN()-'Top-Down Quantity Assumptions'!$B$6+1))),0),"")</f>
        <v>151343.38480708515</v>
      </c>
      <c r="Y20">
        <f ca="1">IF('Top-Down Quantity Assumptions'!$B$6&gt;1,IF(Y$12&gt;'Top-Down Quantity Assumptions'!$B$6,INDIRECT(ADDRESS(ROW(X15),COLUMN()-'Top-Down Quantity Assumptions'!$B$6))-SUM(INDIRECT(ADDRESS(ROW(X20),COLUMN()-1)&amp;":"&amp;ADDRESS(ROW(X20),COLUMN()-'Top-Down Quantity Assumptions'!$B$6+1))),0),"")</f>
        <v>157531.79405848566</v>
      </c>
      <c r="Z20">
        <f ca="1">IF('Top-Down Quantity Assumptions'!$B$6&gt;1,IF(Z$12&gt;'Top-Down Quantity Assumptions'!$B$6,INDIRECT(ADDRESS(ROW(Y15),COLUMN()-'Top-Down Quantity Assumptions'!$B$6))-SUM(INDIRECT(ADDRESS(ROW(Y20),COLUMN()-1)&amp;":"&amp;ADDRESS(ROW(Y20),COLUMN()-'Top-Down Quantity Assumptions'!$B$6+1))),0),"")</f>
        <v>184600.7033438044</v>
      </c>
      <c r="AA20">
        <f ca="1">IF('Top-Down Quantity Assumptions'!$B$6&gt;1,IF(AA$12&gt;'Top-Down Quantity Assumptions'!$B$6,INDIRECT(ADDRESS(ROW(Z15),COLUMN()-'Top-Down Quantity Assumptions'!$B$6))-SUM(INDIRECT(ADDRESS(ROW(Z20),COLUMN()-1)&amp;":"&amp;ADDRESS(ROW(Z20),COLUMN()-'Top-Down Quantity Assumptions'!$B$6+1))),0),"")</f>
        <v>192207.89543936966</v>
      </c>
      <c r="AB20">
        <f ca="1">IF('Top-Down Quantity Assumptions'!$B$6&gt;1,IF(AB$12&gt;'Top-Down Quantity Assumptions'!$B$6,INDIRECT(ADDRESS(ROW(AA15),COLUMN()-'Top-Down Quantity Assumptions'!$B$6))-SUM(INDIRECT(ADDRESS(ROW(AA20),COLUMN()-1)&amp;":"&amp;ADDRESS(ROW(AA20),COLUMN()-'Top-Down Quantity Assumptions'!$B$6+1))),0),"")</f>
        <v>199815.08753493475</v>
      </c>
      <c r="AC20">
        <f ca="1">IF('Top-Down Quantity Assumptions'!$B$6&gt;1,IF(AC$12&gt;'Top-Down Quantity Assumptions'!$B$6,INDIRECT(ADDRESS(ROW(AB15),COLUMN()-'Top-Down Quantity Assumptions'!$B$6))-SUM(INDIRECT(ADDRESS(ROW(AB20),COLUMN()-1)&amp;":"&amp;ADDRESS(ROW(AB20),COLUMN()-'Top-Down Quantity Assumptions'!$B$6+1))),0),"")</f>
        <v>228302.77966441814</v>
      </c>
      <c r="AD20">
        <f ca="1">IF('Top-Down Quantity Assumptions'!$B$6&gt;1,IF(AD$12&gt;'Top-Down Quantity Assumptions'!$B$6,INDIRECT(ADDRESS(ROW(AC15),COLUMN()-'Top-Down Quantity Assumptions'!$B$6))-SUM(INDIRECT(ADDRESS(ROW(AC20),COLUMN()-1)&amp;":"&amp;ADDRESS(ROW(AC20),COLUMN()-'Top-Down Quantity Assumptions'!$B$6+1))),0),"")</f>
        <v>237328.75460414804</v>
      </c>
      <c r="AE20">
        <f ca="1">IF('Top-Down Quantity Assumptions'!$B$6&gt;1,IF(AE$12&gt;'Top-Down Quantity Assumptions'!$B$6,INDIRECT(ADDRESS(ROW(AD15),COLUMN()-'Top-Down Quantity Assumptions'!$B$6))-SUM(INDIRECT(ADDRESS(ROW(AD20),COLUMN()-1)&amp;":"&amp;ADDRESS(ROW(AD20),COLUMN()-'Top-Down Quantity Assumptions'!$B$6+1))),0),"")</f>
        <v>246354.72954387777</v>
      </c>
      <c r="AF20">
        <f ca="1">IF('Top-Down Quantity Assumptions'!$B$6&gt;1,IF(AF$12&gt;'Top-Down Quantity Assumptions'!$B$6,INDIRECT(ADDRESS(ROW(AE15),COLUMN()-'Top-Down Quantity Assumptions'!$B$6))-SUM(INDIRECT(ADDRESS(ROW(AE20),COLUMN()-1)&amp;":"&amp;ADDRESS(ROW(AE20),COLUMN()-'Top-Down Quantity Assumptions'!$B$6+1))),0),"")</f>
        <v>276261.20451752568</v>
      </c>
      <c r="AG20">
        <f ca="1">IF('Top-Down Quantity Assumptions'!$B$6&gt;1,IF(AG$12&gt;'Top-Down Quantity Assumptions'!$B$6,INDIRECT(ADDRESS(ROW(AF15),COLUMN()-'Top-Down Quantity Assumptions'!$B$6))-SUM(INDIRECT(ADDRESS(ROW(AF20),COLUMN()-1)&amp;":"&amp;ADDRESS(ROW(AF20),COLUMN()-'Top-Down Quantity Assumptions'!$B$6+1))),0),"")</f>
        <v>286705.96230142022</v>
      </c>
      <c r="AH20">
        <f ca="1">IF('Top-Down Quantity Assumptions'!$B$6&gt;1,IF(AH$12&gt;'Top-Down Quantity Assumptions'!$B$6,INDIRECT(ADDRESS(ROW(AG15),COLUMN()-'Top-Down Quantity Assumptions'!$B$6))-SUM(INDIRECT(ADDRESS(ROW(AG20),COLUMN()-1)&amp;":"&amp;ADDRESS(ROW(AG20),COLUMN()-'Top-Down Quantity Assumptions'!$B$6+1))),0),"")</f>
        <v>297150.72008531459</v>
      </c>
      <c r="AI20">
        <f ca="1">IF('Top-Down Quantity Assumptions'!$B$6&gt;1,IF(AI$12&gt;'Top-Down Quantity Assumptions'!$B$6,INDIRECT(ADDRESS(ROW(AH15),COLUMN()-'Top-Down Quantity Assumptions'!$B$6))-SUM(INDIRECT(ADDRESS(ROW(AH20),COLUMN()-1)&amp;":"&amp;ADDRESS(ROW(AH20),COLUMN()-'Top-Down Quantity Assumptions'!$B$6+1))),0),"")</f>
        <v>328989.67961889412</v>
      </c>
      <c r="AJ20">
        <f ca="1">IF('Top-Down Quantity Assumptions'!$B$6&gt;1,IF(AJ$12&gt;'Top-Down Quantity Assumptions'!$B$6,INDIRECT(ADDRESS(ROW(AI15),COLUMN()-'Top-Down Quantity Assumptions'!$B$6))-SUM(INDIRECT(ADDRESS(ROW(AI20),COLUMN()-1)&amp;":"&amp;ADDRESS(ROW(AI20),COLUMN()-'Top-Down Quantity Assumptions'!$B$6+1))),0),"")</f>
        <v>340759.8199349955</v>
      </c>
      <c r="AK20">
        <f ca="1">IF('Top-Down Quantity Assumptions'!$B$6&gt;1,IF(AK$12&gt;'Top-Down Quantity Assumptions'!$B$6,INDIRECT(ADDRESS(ROW(AJ15),COLUMN()-'Top-Down Quantity Assumptions'!$B$6))-SUM(INDIRECT(ADDRESS(ROW(AJ20),COLUMN()-1)&amp;":"&amp;ADDRESS(ROW(AJ20),COLUMN()-'Top-Down Quantity Assumptions'!$B$6+1))),0),"")</f>
        <v>352529.96025109699</v>
      </c>
    </row>
    <row r="21" spans="1:37" x14ac:dyDescent="0.25">
      <c r="A21" t="s">
        <v>37</v>
      </c>
      <c r="B21" t="str">
        <f>IF('Top-Down Quantity Assumptions'!$B$6=1,0,"")</f>
        <v/>
      </c>
      <c r="C21" t="str">
        <f>IF('Top-Down Quantity Assumptions'!$B$6=1,B15,"")</f>
        <v/>
      </c>
      <c r="D21" t="str">
        <f>IF('Top-Down Quantity Assumptions'!$B$6=1,C15,"")</f>
        <v/>
      </c>
      <c r="E21" t="str">
        <f>IF('Top-Down Quantity Assumptions'!$B$6=1,D15,"")</f>
        <v/>
      </c>
      <c r="F21" t="str">
        <f>IF('Top-Down Quantity Assumptions'!$B$6=1,E15,"")</f>
        <v/>
      </c>
      <c r="G21" t="str">
        <f>IF('Top-Down Quantity Assumptions'!$B$6=1,F15,"")</f>
        <v/>
      </c>
      <c r="H21" t="str">
        <f>IF('Top-Down Quantity Assumptions'!$B$6=1,G15,"")</f>
        <v/>
      </c>
      <c r="I21" t="str">
        <f>IF('Top-Down Quantity Assumptions'!$B$6=1,H15,"")</f>
        <v/>
      </c>
      <c r="J21" t="str">
        <f>IF('Top-Down Quantity Assumptions'!$B$6=1,I15,"")</f>
        <v/>
      </c>
      <c r="K21" t="str">
        <f>IF('Top-Down Quantity Assumptions'!$B$6=1,J15,"")</f>
        <v/>
      </c>
      <c r="L21" t="str">
        <f>IF('Top-Down Quantity Assumptions'!$B$6=1,K15,"")</f>
        <v/>
      </c>
      <c r="M21" t="str">
        <f>IF('Top-Down Quantity Assumptions'!$B$6=1,L15,"")</f>
        <v/>
      </c>
      <c r="N21" t="str">
        <f>IF('Top-Down Quantity Assumptions'!$B$6=1,M15,"")</f>
        <v/>
      </c>
      <c r="O21" t="str">
        <f>IF('Top-Down Quantity Assumptions'!$B$6=1,N15,"")</f>
        <v/>
      </c>
      <c r="P21" t="str">
        <f>IF('Top-Down Quantity Assumptions'!$B$6=1,O15,"")</f>
        <v/>
      </c>
      <c r="Q21" t="str">
        <f>IF('Top-Down Quantity Assumptions'!$B$6=1,P15,"")</f>
        <v/>
      </c>
      <c r="R21" t="str">
        <f>IF('Top-Down Quantity Assumptions'!$B$6=1,Q15,"")</f>
        <v/>
      </c>
      <c r="S21" t="str">
        <f>IF('Top-Down Quantity Assumptions'!$B$6=1,R15,"")</f>
        <v/>
      </c>
      <c r="T21" t="str">
        <f>IF('Top-Down Quantity Assumptions'!$B$6=1,S15,"")</f>
        <v/>
      </c>
      <c r="U21" t="str">
        <f>IF('Top-Down Quantity Assumptions'!$B$6=1,T15,"")</f>
        <v/>
      </c>
      <c r="V21" t="str">
        <f>IF('Top-Down Quantity Assumptions'!$B$6=1,U15,"")</f>
        <v/>
      </c>
      <c r="W21" t="str">
        <f>IF('Top-Down Quantity Assumptions'!$B$6=1,V15,"")</f>
        <v/>
      </c>
      <c r="X21" t="str">
        <f>IF('Top-Down Quantity Assumptions'!$B$6=1,W15,"")</f>
        <v/>
      </c>
      <c r="Y21" t="str">
        <f>IF('Top-Down Quantity Assumptions'!$B$6=1,X15,"")</f>
        <v/>
      </c>
      <c r="Z21" t="str">
        <f>IF('Top-Down Quantity Assumptions'!$B$6=1,Y15,"")</f>
        <v/>
      </c>
      <c r="AA21" t="str">
        <f>IF('Top-Down Quantity Assumptions'!$B$6=1,Z15,"")</f>
        <v/>
      </c>
      <c r="AB21" t="str">
        <f>IF('Top-Down Quantity Assumptions'!$B$6=1,AA15,"")</f>
        <v/>
      </c>
      <c r="AC21" t="str">
        <f>IF('Top-Down Quantity Assumptions'!$B$6=1,AB15,"")</f>
        <v/>
      </c>
      <c r="AD21" t="str">
        <f>IF('Top-Down Quantity Assumptions'!$B$6=1,AC15,"")</f>
        <v/>
      </c>
      <c r="AE21" t="str">
        <f>IF('Top-Down Quantity Assumptions'!$B$6=1,AD15,"")</f>
        <v/>
      </c>
      <c r="AF21" t="str">
        <f>IF('Top-Down Quantity Assumptions'!$B$6=1,AE15,"")</f>
        <v/>
      </c>
      <c r="AG21" t="str">
        <f>IF('Top-Down Quantity Assumptions'!$B$6=1,AF15,"")</f>
        <v/>
      </c>
      <c r="AH21" t="str">
        <f>IF('Top-Down Quantity Assumptions'!$B$6=1,AG15,"")</f>
        <v/>
      </c>
      <c r="AI21" t="str">
        <f>IF('Top-Down Quantity Assumptions'!$B$6=1,AH15,"")</f>
        <v/>
      </c>
      <c r="AJ21" t="str">
        <f>IF('Top-Down Quantity Assumptions'!$B$6=1,AI15,"")</f>
        <v/>
      </c>
      <c r="AK21" t="str">
        <f>IF('Top-Down Quantity Assumptions'!$B$6=1,AJ15,"")</f>
        <v/>
      </c>
    </row>
    <row r="22" spans="1:37" x14ac:dyDescent="0.25">
      <c r="A22" t="s">
        <v>35</v>
      </c>
      <c r="B22">
        <f ca="1">SUM(B20:B21)*'Top-Down Quantity Assumptions'!$B$5</f>
        <v>0</v>
      </c>
      <c r="C22">
        <f ca="1">SUM(C20:C21)*'Top-Down Quantity Assumptions'!$B$5</f>
        <v>0</v>
      </c>
      <c r="D22">
        <f ca="1">SUM(D20:D21)*'Top-Down Quantity Assumptions'!$B$5</f>
        <v>0</v>
      </c>
      <c r="E22">
        <f ca="1">SUM(E20:E21)*'Top-Down Quantity Assumptions'!$B$5</f>
        <v>0</v>
      </c>
      <c r="F22">
        <f ca="1">SUM(F20:F21)*'Top-Down Quantity Assumptions'!$B$5</f>
        <v>0</v>
      </c>
      <c r="G22">
        <f ca="1">SUM(G20:G21)*'Top-Down Quantity Assumptions'!$B$5</f>
        <v>0</v>
      </c>
      <c r="H22">
        <f ca="1">SUM(H20:H21)*'Top-Down Quantity Assumptions'!$B$5</f>
        <v>0</v>
      </c>
      <c r="I22">
        <f ca="1">SUM(I20:I21)*'Top-Down Quantity Assumptions'!$B$5</f>
        <v>0</v>
      </c>
      <c r="J22">
        <f ca="1">SUM(J20:J21)*'Top-Down Quantity Assumptions'!$B$5</f>
        <v>0</v>
      </c>
      <c r="K22">
        <f ca="1">SUM(K20:K21)*'Top-Down Quantity Assumptions'!$B$5</f>
        <v>22125.569366874191</v>
      </c>
      <c r="L22">
        <f ca="1">SUM(L20:L21)*'Top-Down Quantity Assumptions'!$B$5</f>
        <v>23317.975968683179</v>
      </c>
      <c r="M22">
        <f ca="1">SUM(M20:M21)*'Top-Down Quantity Assumptions'!$B$5</f>
        <v>24510.382570492162</v>
      </c>
      <c r="N22">
        <f ca="1">SUM(N20:N21)*'Top-Down Quantity Assumptions'!$B$5</f>
        <v>47828.358539175344</v>
      </c>
      <c r="O22">
        <f ca="1">SUM(O20:O21)*'Top-Down Quantity Assumptions'!$B$5</f>
        <v>50213.171742793318</v>
      </c>
      <c r="P22">
        <f ca="1">SUM(P20:P21)*'Top-Down Quantity Assumptions'!$B$5</f>
        <v>52597.984946411292</v>
      </c>
      <c r="Q22">
        <f ca="1">SUM(Q20:Q21)*'Top-Down Quantity Assumptions'!$B$5</f>
        <v>77108.367516903454</v>
      </c>
      <c r="R22">
        <f ca="1">SUM(R20:R21)*'Top-Down Quantity Assumptions'!$B$5</f>
        <v>80685.587322330422</v>
      </c>
      <c r="S22">
        <f ca="1">SUM(S20:S21)*'Top-Down Quantity Assumptions'!$B$5</f>
        <v>84262.807127757347</v>
      </c>
      <c r="T22">
        <f ca="1">SUM(T20:T21)*'Top-Down Quantity Assumptions'!$B$5</f>
        <v>109965.59630005856</v>
      </c>
      <c r="U22">
        <f ca="1">SUM(U20:U21)*'Top-Down Quantity Assumptions'!$B$5</f>
        <v>114735.22270729448</v>
      </c>
      <c r="V22">
        <f ca="1">SUM(V20:V21)*'Top-Down Quantity Assumptions'!$B$5</f>
        <v>119504.84911453037</v>
      </c>
      <c r="W22">
        <f ca="1">SUM(W20:W21)*'Top-Down Quantity Assumptions'!$B$5</f>
        <v>145154.97555568456</v>
      </c>
      <c r="X22">
        <f ca="1">SUM(X20:X21)*'Top-Down Quantity Assumptions'!$B$5</f>
        <v>151343.38480708515</v>
      </c>
      <c r="Y22">
        <f ca="1">SUM(Y20:Y21)*'Top-Down Quantity Assumptions'!$B$5</f>
        <v>157531.79405848566</v>
      </c>
      <c r="Z22">
        <f ca="1">SUM(Z20:Z21)*'Top-Down Quantity Assumptions'!$B$5</f>
        <v>184600.7033438044</v>
      </c>
      <c r="AA22">
        <f ca="1">SUM(AA20:AA21)*'Top-Down Quantity Assumptions'!$B$5</f>
        <v>192207.89543936966</v>
      </c>
      <c r="AB22">
        <f ca="1">SUM(AB20:AB21)*'Top-Down Quantity Assumptions'!$B$5</f>
        <v>199815.08753493475</v>
      </c>
      <c r="AC22">
        <f ca="1">SUM(AC20:AC21)*'Top-Down Quantity Assumptions'!$B$5</f>
        <v>228302.77966441814</v>
      </c>
      <c r="AD22">
        <f ca="1">SUM(AD20:AD21)*'Top-Down Quantity Assumptions'!$B$5</f>
        <v>237328.75460414804</v>
      </c>
      <c r="AE22">
        <f ca="1">SUM(AE20:AE21)*'Top-Down Quantity Assumptions'!$B$5</f>
        <v>246354.72954387777</v>
      </c>
      <c r="AF22">
        <f ca="1">SUM(AF20:AF21)*'Top-Down Quantity Assumptions'!$B$5</f>
        <v>276261.20451752568</v>
      </c>
      <c r="AG22">
        <f ca="1">SUM(AG20:AG21)*'Top-Down Quantity Assumptions'!$B$5</f>
        <v>286705.96230142022</v>
      </c>
      <c r="AH22">
        <f ca="1">SUM(AH20:AH21)*'Top-Down Quantity Assumptions'!$B$5</f>
        <v>297150.72008531459</v>
      </c>
      <c r="AI22">
        <f ca="1">SUM(AI20:AI21)*'Top-Down Quantity Assumptions'!$B$5</f>
        <v>328989.67961889412</v>
      </c>
      <c r="AJ22">
        <f ca="1">SUM(AJ20:AJ21)*'Top-Down Quantity Assumptions'!$B$5</f>
        <v>340759.8199349955</v>
      </c>
      <c r="AK22">
        <f ca="1">SUM(AK20:AK21)*'Top-Down Quantity Assumptions'!$B$5</f>
        <v>352529.96025109699</v>
      </c>
    </row>
    <row r="23" spans="1:37" x14ac:dyDescent="0.25">
      <c r="A23" t="s">
        <v>49</v>
      </c>
      <c r="B23">
        <f t="shared" ref="B23:O23" ca="1" si="48">B22+B19</f>
        <v>0</v>
      </c>
      <c r="C23">
        <f t="shared" ca="1" si="48"/>
        <v>0</v>
      </c>
      <c r="D23">
        <f t="shared" ca="1" si="48"/>
        <v>0</v>
      </c>
      <c r="E23">
        <f t="shared" ca="1" si="48"/>
        <v>0</v>
      </c>
      <c r="F23">
        <f t="shared" ca="1" si="48"/>
        <v>0</v>
      </c>
      <c r="G23">
        <f t="shared" ca="1" si="48"/>
        <v>0</v>
      </c>
      <c r="H23">
        <f t="shared" ca="1" si="48"/>
        <v>22125.569366874191</v>
      </c>
      <c r="I23">
        <f t="shared" ca="1" si="48"/>
        <v>23317.975968683179</v>
      </c>
      <c r="J23">
        <f t="shared" ca="1" si="48"/>
        <v>24510.382570492162</v>
      </c>
      <c r="K23">
        <f t="shared" ca="1" si="48"/>
        <v>47828.358539175344</v>
      </c>
      <c r="L23">
        <f t="shared" ca="1" si="48"/>
        <v>50213.171742793318</v>
      </c>
      <c r="M23">
        <f t="shared" ca="1" si="48"/>
        <v>52597.984946411292</v>
      </c>
      <c r="N23">
        <f t="shared" ca="1" si="48"/>
        <v>77108.367516903454</v>
      </c>
      <c r="O23">
        <f t="shared" ca="1" si="48"/>
        <v>80685.587322330422</v>
      </c>
      <c r="P23">
        <f t="shared" ref="P23:AK23" ca="1" si="49">P22+P19</f>
        <v>84262.807127757362</v>
      </c>
      <c r="Q23">
        <f t="shared" ca="1" si="49"/>
        <v>109965.59630005855</v>
      </c>
      <c r="R23">
        <f t="shared" ca="1" si="49"/>
        <v>114735.22270729448</v>
      </c>
      <c r="S23">
        <f t="shared" ca="1" si="49"/>
        <v>119504.84911453037</v>
      </c>
      <c r="T23">
        <f t="shared" ca="1" si="49"/>
        <v>145154.97555568456</v>
      </c>
      <c r="U23">
        <f t="shared" ca="1" si="49"/>
        <v>151343.38480708512</v>
      </c>
      <c r="V23">
        <f t="shared" ca="1" si="49"/>
        <v>157531.79405848566</v>
      </c>
      <c r="W23">
        <f t="shared" ca="1" si="49"/>
        <v>184600.70334380443</v>
      </c>
      <c r="X23">
        <f t="shared" ca="1" si="49"/>
        <v>192207.89543936966</v>
      </c>
      <c r="Y23">
        <f t="shared" ca="1" si="49"/>
        <v>199815.08753493475</v>
      </c>
      <c r="Z23">
        <f t="shared" ca="1" si="49"/>
        <v>228302.77966441814</v>
      </c>
      <c r="AA23">
        <f t="shared" ca="1" si="49"/>
        <v>237328.75460414804</v>
      </c>
      <c r="AB23">
        <f t="shared" ca="1" si="49"/>
        <v>246354.72954387777</v>
      </c>
      <c r="AC23">
        <f t="shared" ca="1" si="49"/>
        <v>276261.20451752568</v>
      </c>
      <c r="AD23">
        <f t="shared" ca="1" si="49"/>
        <v>286705.96230142022</v>
      </c>
      <c r="AE23">
        <f t="shared" ca="1" si="49"/>
        <v>297150.72008531459</v>
      </c>
      <c r="AF23">
        <f t="shared" ca="1" si="49"/>
        <v>328989.67961889406</v>
      </c>
      <c r="AG23">
        <f t="shared" ca="1" si="49"/>
        <v>340759.81993499555</v>
      </c>
      <c r="AH23">
        <f t="shared" ca="1" si="49"/>
        <v>352529.96025109699</v>
      </c>
      <c r="AI23">
        <f t="shared" ca="1" si="49"/>
        <v>385694.30231688358</v>
      </c>
      <c r="AJ23">
        <f t="shared" ca="1" si="49"/>
        <v>398789.82516519178</v>
      </c>
      <c r="AK23">
        <f t="shared" ca="1" si="49"/>
        <v>411885.34801350033</v>
      </c>
    </row>
    <row r="25" spans="1:37" s="9" customFormat="1" x14ac:dyDescent="0.25">
      <c r="A25" s="9" t="s">
        <v>21</v>
      </c>
    </row>
    <row r="26" spans="1:37" x14ac:dyDescent="0.25">
      <c r="A26" t="s">
        <v>39</v>
      </c>
      <c r="B26" t="str">
        <f ca="1">IF(OR(B$12&lt;'Top-Down Quantity Assumptions'!$B30,'Top-Down Quantity Assumptions'!$B30=""),"",INDIRECT(ADDRESS(ROW(A$23),COLUMN(B12)-'Top-Down Quantity Assumptions'!$B30+'Top-Down Quantity Assumptions'!$B$8+1)))</f>
        <v/>
      </c>
      <c r="C26" t="str">
        <f ca="1">IF(OR(C$12&lt;'Top-Down Quantity Assumptions'!$B30,'Top-Down Quantity Assumptions'!$B30=""),"",INDIRECT(ADDRESS(ROW(B$23),COLUMN(C12)-'Top-Down Quantity Assumptions'!$B30+'Top-Down Quantity Assumptions'!$B$8+1)))</f>
        <v/>
      </c>
      <c r="D26" t="str">
        <f ca="1">IF(OR(D$12&lt;'Top-Down Quantity Assumptions'!$B30,'Top-Down Quantity Assumptions'!$B30=""),"",INDIRECT(ADDRESS(ROW(C$23),COLUMN(D12)-'Top-Down Quantity Assumptions'!$B30+'Top-Down Quantity Assumptions'!$B$8+1)))</f>
        <v/>
      </c>
      <c r="E26" t="str">
        <f ca="1">IF(OR(E$12&lt;'Top-Down Quantity Assumptions'!$B30,'Top-Down Quantity Assumptions'!$B30=""),"",INDIRECT(ADDRESS(ROW(D$23),COLUMN(E12)-'Top-Down Quantity Assumptions'!$B30+'Top-Down Quantity Assumptions'!$B$8+1)))</f>
        <v/>
      </c>
      <c r="F26" t="str">
        <f ca="1">IF(OR(F$12&lt;'Top-Down Quantity Assumptions'!$B30,'Top-Down Quantity Assumptions'!$B30=""),"",INDIRECT(ADDRESS(ROW(E$23),COLUMN(F12)-'Top-Down Quantity Assumptions'!$B30+'Top-Down Quantity Assumptions'!$B$8+1)))</f>
        <v/>
      </c>
      <c r="G26" t="str">
        <f ca="1">IF(OR(G$12&lt;'Top-Down Quantity Assumptions'!$B30,'Top-Down Quantity Assumptions'!$B30=""),"",INDIRECT(ADDRESS(ROW(F$23),COLUMN(G12)-'Top-Down Quantity Assumptions'!$B30+'Top-Down Quantity Assumptions'!$B$8+1)))</f>
        <v/>
      </c>
      <c r="H26" t="str">
        <f ca="1">IF(OR(H$12&lt;'Top-Down Quantity Assumptions'!$B30,'Top-Down Quantity Assumptions'!$B30=""),"",INDIRECT(ADDRESS(ROW(G$23),COLUMN(H12)-'Top-Down Quantity Assumptions'!$B30+'Top-Down Quantity Assumptions'!$B$8+1)))</f>
        <v/>
      </c>
      <c r="I26" t="str">
        <f ca="1">IF(OR(I$12&lt;'Top-Down Quantity Assumptions'!$B30,'Top-Down Quantity Assumptions'!$B30=""),"",INDIRECT(ADDRESS(ROW(H$23),COLUMN(I12)-'Top-Down Quantity Assumptions'!$B30+'Top-Down Quantity Assumptions'!$B$8+1)))</f>
        <v/>
      </c>
      <c r="J26" t="str">
        <f ca="1">IF(OR(J$12&lt;'Top-Down Quantity Assumptions'!$B30,'Top-Down Quantity Assumptions'!$B30=""),"",INDIRECT(ADDRESS(ROW(I$23),COLUMN(J12)-'Top-Down Quantity Assumptions'!$B30+'Top-Down Quantity Assumptions'!$B$8+1)))</f>
        <v/>
      </c>
      <c r="K26" t="str">
        <f ca="1">IF(OR(K$12&lt;'Top-Down Quantity Assumptions'!$B30,'Top-Down Quantity Assumptions'!$B30=""),"",INDIRECT(ADDRESS(ROW(J$23),COLUMN(K12)-'Top-Down Quantity Assumptions'!$B30+'Top-Down Quantity Assumptions'!$B$8+1)))</f>
        <v/>
      </c>
      <c r="L26" t="str">
        <f ca="1">IF(OR(L$12&lt;'Top-Down Quantity Assumptions'!$B30,'Top-Down Quantity Assumptions'!$B30=""),"",INDIRECT(ADDRESS(ROW(K$23),COLUMN(L12)-'Top-Down Quantity Assumptions'!$B30+'Top-Down Quantity Assumptions'!$B$8+1)))</f>
        <v/>
      </c>
      <c r="M26" t="str">
        <f ca="1">IF(OR(M$12&lt;'Top-Down Quantity Assumptions'!$B30,'Top-Down Quantity Assumptions'!$B30=""),"",INDIRECT(ADDRESS(ROW(L$23),COLUMN(M12)-'Top-Down Quantity Assumptions'!$B30+'Top-Down Quantity Assumptions'!$B$8+1)))</f>
        <v/>
      </c>
      <c r="N26" t="str">
        <f ca="1">IF(OR(N$12&lt;'Top-Down Quantity Assumptions'!$B30,'Top-Down Quantity Assumptions'!$B30=""),"",INDIRECT(ADDRESS(ROW(M$23),COLUMN(N12)-'Top-Down Quantity Assumptions'!$B30+'Top-Down Quantity Assumptions'!$B$8+1)))</f>
        <v/>
      </c>
      <c r="O26" t="str">
        <f ca="1">IF(OR(O$12&lt;'Top-Down Quantity Assumptions'!$B30,'Top-Down Quantity Assumptions'!$B30=""),"",INDIRECT(ADDRESS(ROW(N$23),COLUMN(O12)-'Top-Down Quantity Assumptions'!$B30+'Top-Down Quantity Assumptions'!$B$8+1)))</f>
        <v/>
      </c>
      <c r="P26" t="str">
        <f ca="1">IF(OR(P$12&lt;'Top-Down Quantity Assumptions'!$B30,'Top-Down Quantity Assumptions'!$B30=""),"",INDIRECT(ADDRESS(ROW(O$23),COLUMN(P12)-'Top-Down Quantity Assumptions'!$B30+'Top-Down Quantity Assumptions'!$B$8+1)))</f>
        <v/>
      </c>
      <c r="Q26" t="str">
        <f ca="1">IF(OR(Q$12&lt;'Top-Down Quantity Assumptions'!$B30,'Top-Down Quantity Assumptions'!$B30=""),"",INDIRECT(ADDRESS(ROW(P$23),COLUMN(Q12)-'Top-Down Quantity Assumptions'!$B30+'Top-Down Quantity Assumptions'!$B$8+1)))</f>
        <v/>
      </c>
      <c r="R26" t="str">
        <f ca="1">IF(OR(R$12&lt;'Top-Down Quantity Assumptions'!$B30,'Top-Down Quantity Assumptions'!$B30=""),"",INDIRECT(ADDRESS(ROW(Q$23),COLUMN(R12)-'Top-Down Quantity Assumptions'!$B30+'Top-Down Quantity Assumptions'!$B$8+1)))</f>
        <v/>
      </c>
      <c r="S26" t="str">
        <f ca="1">IF(OR(S$12&lt;'Top-Down Quantity Assumptions'!$B30,'Top-Down Quantity Assumptions'!$B30=""),"",INDIRECT(ADDRESS(ROW(R$23),COLUMN(S12)-'Top-Down Quantity Assumptions'!$B30+'Top-Down Quantity Assumptions'!$B$8+1)))</f>
        <v/>
      </c>
      <c r="T26" t="str">
        <f ca="1">IF(OR(T$12&lt;'Top-Down Quantity Assumptions'!$B30,'Top-Down Quantity Assumptions'!$B30=""),"",INDIRECT(ADDRESS(ROW(S$23),COLUMN(T12)-'Top-Down Quantity Assumptions'!$B30+'Top-Down Quantity Assumptions'!$B$8+1)))</f>
        <v/>
      </c>
      <c r="U26" t="str">
        <f ca="1">IF(OR(U$12&lt;'Top-Down Quantity Assumptions'!$B30,'Top-Down Quantity Assumptions'!$B30=""),"",INDIRECT(ADDRESS(ROW(T$23),COLUMN(U12)-'Top-Down Quantity Assumptions'!$B30+'Top-Down Quantity Assumptions'!$B$8+1)))</f>
        <v/>
      </c>
      <c r="V26" t="str">
        <f ca="1">IF(OR(V$12&lt;'Top-Down Quantity Assumptions'!$B30,'Top-Down Quantity Assumptions'!$B30=""),"",INDIRECT(ADDRESS(ROW(U$23),COLUMN(V12)-'Top-Down Quantity Assumptions'!$B30+'Top-Down Quantity Assumptions'!$B$8+1)))</f>
        <v/>
      </c>
      <c r="W26" t="str">
        <f ca="1">IF(OR(W$12&lt;'Top-Down Quantity Assumptions'!$B30,'Top-Down Quantity Assumptions'!$B30=""),"",INDIRECT(ADDRESS(ROW(V$23),COLUMN(W12)-'Top-Down Quantity Assumptions'!$B30+'Top-Down Quantity Assumptions'!$B$8+1)))</f>
        <v/>
      </c>
      <c r="X26" t="str">
        <f ca="1">IF(OR(X$12&lt;'Top-Down Quantity Assumptions'!$B30,'Top-Down Quantity Assumptions'!$B30=""),"",INDIRECT(ADDRESS(ROW(W$23),COLUMN(X12)-'Top-Down Quantity Assumptions'!$B30+'Top-Down Quantity Assumptions'!$B$8+1)))</f>
        <v/>
      </c>
      <c r="Y26" t="str">
        <f ca="1">IF(OR(Y$12&lt;'Top-Down Quantity Assumptions'!$B30,'Top-Down Quantity Assumptions'!$B30=""),"",INDIRECT(ADDRESS(ROW(X$23),COLUMN(Y12)-'Top-Down Quantity Assumptions'!$B30+'Top-Down Quantity Assumptions'!$B$8+1)))</f>
        <v/>
      </c>
      <c r="Z26" t="str">
        <f ca="1">IF(OR(Z$12&lt;'Top-Down Quantity Assumptions'!$B30,'Top-Down Quantity Assumptions'!$B30=""),"",INDIRECT(ADDRESS(ROW(Y$23),COLUMN(Z12)-'Top-Down Quantity Assumptions'!$B30+'Top-Down Quantity Assumptions'!$B$8+1)))</f>
        <v/>
      </c>
      <c r="AA26" t="str">
        <f ca="1">IF(OR(AA$12&lt;'Top-Down Quantity Assumptions'!$B30,'Top-Down Quantity Assumptions'!$B30=""),"",INDIRECT(ADDRESS(ROW(Z$23),COLUMN(AA12)-'Top-Down Quantity Assumptions'!$B30+'Top-Down Quantity Assumptions'!$B$8+1)))</f>
        <v/>
      </c>
      <c r="AB26" t="str">
        <f ca="1">IF(OR(AB$12&lt;'Top-Down Quantity Assumptions'!$B30,'Top-Down Quantity Assumptions'!$B30=""),"",INDIRECT(ADDRESS(ROW(AA$23),COLUMN(AB12)-'Top-Down Quantity Assumptions'!$B30+'Top-Down Quantity Assumptions'!$B$8+1)))</f>
        <v/>
      </c>
      <c r="AC26" t="str">
        <f ca="1">IF(OR(AC$12&lt;'Top-Down Quantity Assumptions'!$B30,'Top-Down Quantity Assumptions'!$B30=""),"",INDIRECT(ADDRESS(ROW(AB$23),COLUMN(AC12)-'Top-Down Quantity Assumptions'!$B30+'Top-Down Quantity Assumptions'!$B$8+1)))</f>
        <v/>
      </c>
      <c r="AD26" t="str">
        <f ca="1">IF(OR(AD$12&lt;'Top-Down Quantity Assumptions'!$B30,'Top-Down Quantity Assumptions'!$B30=""),"",INDIRECT(ADDRESS(ROW(AC$23),COLUMN(AD12)-'Top-Down Quantity Assumptions'!$B30+'Top-Down Quantity Assumptions'!$B$8+1)))</f>
        <v/>
      </c>
      <c r="AE26" t="str">
        <f ca="1">IF(OR(AE$12&lt;'Top-Down Quantity Assumptions'!$B30,'Top-Down Quantity Assumptions'!$B30=""),"",INDIRECT(ADDRESS(ROW(AD$23),COLUMN(AE12)-'Top-Down Quantity Assumptions'!$B30+'Top-Down Quantity Assumptions'!$B$8+1)))</f>
        <v/>
      </c>
      <c r="AF26" t="str">
        <f ca="1">IF(OR(AF$12&lt;'Top-Down Quantity Assumptions'!$B30,'Top-Down Quantity Assumptions'!$B30=""),"",INDIRECT(ADDRESS(ROW(AE$23),COLUMN(AF12)-'Top-Down Quantity Assumptions'!$B30+'Top-Down Quantity Assumptions'!$B$8+1)))</f>
        <v/>
      </c>
      <c r="AG26" t="str">
        <f ca="1">IF(OR(AG$12&lt;'Top-Down Quantity Assumptions'!$B30,'Top-Down Quantity Assumptions'!$B30=""),"",INDIRECT(ADDRESS(ROW(AF$23),COLUMN(AG12)-'Top-Down Quantity Assumptions'!$B30+'Top-Down Quantity Assumptions'!$B$8+1)))</f>
        <v/>
      </c>
      <c r="AH26" t="str">
        <f ca="1">IF(OR(AH$12&lt;'Top-Down Quantity Assumptions'!$B30,'Top-Down Quantity Assumptions'!$B30=""),"",INDIRECT(ADDRESS(ROW(AG$23),COLUMN(AH12)-'Top-Down Quantity Assumptions'!$B30+'Top-Down Quantity Assumptions'!$B$8+1)))</f>
        <v/>
      </c>
      <c r="AI26" t="str">
        <f ca="1">IF(OR(AI$12&lt;'Top-Down Quantity Assumptions'!$B30,'Top-Down Quantity Assumptions'!$B30=""),"",INDIRECT(ADDRESS(ROW(AH$23),COLUMN(AI12)-'Top-Down Quantity Assumptions'!$B30+'Top-Down Quantity Assumptions'!$B$8+1)))</f>
        <v/>
      </c>
      <c r="AJ26" t="str">
        <f ca="1">IF(OR(AJ$12&lt;'Top-Down Quantity Assumptions'!$B30,'Top-Down Quantity Assumptions'!$B30=""),"",INDIRECT(ADDRESS(ROW(AI$23),COLUMN(AJ12)-'Top-Down Quantity Assumptions'!$B30+'Top-Down Quantity Assumptions'!$B$8+1)))</f>
        <v/>
      </c>
      <c r="AK26">
        <f ca="1">IF(OR(AK$12&lt;'Top-Down Quantity Assumptions'!$B30,'Top-Down Quantity Assumptions'!$B30=""),"",INDIRECT(ADDRESS(ROW(AJ$23),COLUMN(AK12)-'Top-Down Quantity Assumptions'!$B30+'Top-Down Quantity Assumptions'!$B$8+1)))</f>
        <v>22125.569366874191</v>
      </c>
    </row>
    <row r="27" spans="1:37" x14ac:dyDescent="0.25">
      <c r="A27" t="s">
        <v>40</v>
      </c>
      <c r="B27" t="str">
        <f ca="1">IF(OR(B$12&lt;'Top-Down Quantity Assumptions'!$B31,'Top-Down Quantity Assumptions'!$B31=""),"",INDIRECT(ADDRESS(ROW(A$23),COLUMN(B13)-'Top-Down Quantity Assumptions'!$B31+'Top-Down Quantity Assumptions'!$B$8+1)))</f>
        <v/>
      </c>
      <c r="C27" t="str">
        <f ca="1">IF(OR(C$12&lt;'Top-Down Quantity Assumptions'!$B31,'Top-Down Quantity Assumptions'!$B31=""),"",INDIRECT(ADDRESS(ROW(B$23),COLUMN(C13)-'Top-Down Quantity Assumptions'!$B31+'Top-Down Quantity Assumptions'!$B$8+1)))</f>
        <v/>
      </c>
      <c r="D27" t="str">
        <f ca="1">IF(OR(D$12&lt;'Top-Down Quantity Assumptions'!$B31,'Top-Down Quantity Assumptions'!$B31=""),"",INDIRECT(ADDRESS(ROW(C$23),COLUMN(D13)-'Top-Down Quantity Assumptions'!$B31+'Top-Down Quantity Assumptions'!$B$8+1)))</f>
        <v/>
      </c>
      <c r="E27" t="str">
        <f ca="1">IF(OR(E$12&lt;'Top-Down Quantity Assumptions'!$B31,'Top-Down Quantity Assumptions'!$B31=""),"",INDIRECT(ADDRESS(ROW(D$23),COLUMN(E13)-'Top-Down Quantity Assumptions'!$B31+'Top-Down Quantity Assumptions'!$B$8+1)))</f>
        <v/>
      </c>
      <c r="F27" t="str">
        <f ca="1">IF(OR(F$12&lt;'Top-Down Quantity Assumptions'!$B31,'Top-Down Quantity Assumptions'!$B31=""),"",INDIRECT(ADDRESS(ROW(E$23),COLUMN(F13)-'Top-Down Quantity Assumptions'!$B31+'Top-Down Quantity Assumptions'!$B$8+1)))</f>
        <v/>
      </c>
      <c r="G27" t="str">
        <f ca="1">IF(OR(G$12&lt;'Top-Down Quantity Assumptions'!$B31,'Top-Down Quantity Assumptions'!$B31=""),"",INDIRECT(ADDRESS(ROW(F$23),COLUMN(G13)-'Top-Down Quantity Assumptions'!$B31+'Top-Down Quantity Assumptions'!$B$8+1)))</f>
        <v/>
      </c>
      <c r="H27" t="str">
        <f ca="1">IF(OR(H$12&lt;'Top-Down Quantity Assumptions'!$B31,'Top-Down Quantity Assumptions'!$B31=""),"",INDIRECT(ADDRESS(ROW(G$23),COLUMN(H13)-'Top-Down Quantity Assumptions'!$B31+'Top-Down Quantity Assumptions'!$B$8+1)))</f>
        <v/>
      </c>
      <c r="I27" t="str">
        <f ca="1">IF(OR(I$12&lt;'Top-Down Quantity Assumptions'!$B31,'Top-Down Quantity Assumptions'!$B31=""),"",INDIRECT(ADDRESS(ROW(H$23),COLUMN(I13)-'Top-Down Quantity Assumptions'!$B31+'Top-Down Quantity Assumptions'!$B$8+1)))</f>
        <v/>
      </c>
      <c r="J27" t="str">
        <f ca="1">IF(OR(J$12&lt;'Top-Down Quantity Assumptions'!$B31,'Top-Down Quantity Assumptions'!$B31=""),"",INDIRECT(ADDRESS(ROW(I$23),COLUMN(J13)-'Top-Down Quantity Assumptions'!$B31+'Top-Down Quantity Assumptions'!$B$8+1)))</f>
        <v/>
      </c>
      <c r="K27" t="str">
        <f ca="1">IF(OR(K$12&lt;'Top-Down Quantity Assumptions'!$B31,'Top-Down Quantity Assumptions'!$B31=""),"",INDIRECT(ADDRESS(ROW(J$23),COLUMN(K13)-'Top-Down Quantity Assumptions'!$B31+'Top-Down Quantity Assumptions'!$B$8+1)))</f>
        <v/>
      </c>
      <c r="L27" t="str">
        <f ca="1">IF(OR(L$12&lt;'Top-Down Quantity Assumptions'!$B31,'Top-Down Quantity Assumptions'!$B31=""),"",INDIRECT(ADDRESS(ROW(K$23),COLUMN(L13)-'Top-Down Quantity Assumptions'!$B31+'Top-Down Quantity Assumptions'!$B$8+1)))</f>
        <v/>
      </c>
      <c r="M27" t="str">
        <f ca="1">IF(OR(M$12&lt;'Top-Down Quantity Assumptions'!$B31,'Top-Down Quantity Assumptions'!$B31=""),"",INDIRECT(ADDRESS(ROW(L$23),COLUMN(M13)-'Top-Down Quantity Assumptions'!$B31+'Top-Down Quantity Assumptions'!$B$8+1)))</f>
        <v/>
      </c>
      <c r="N27" t="str">
        <f ca="1">IF(OR(N$12&lt;'Top-Down Quantity Assumptions'!$B31,'Top-Down Quantity Assumptions'!$B31=""),"",INDIRECT(ADDRESS(ROW(M$23),COLUMN(N13)-'Top-Down Quantity Assumptions'!$B31+'Top-Down Quantity Assumptions'!$B$8+1)))</f>
        <v/>
      </c>
      <c r="O27" t="str">
        <f ca="1">IF(OR(O$12&lt;'Top-Down Quantity Assumptions'!$B31,'Top-Down Quantity Assumptions'!$B31=""),"",INDIRECT(ADDRESS(ROW(N$23),COLUMN(O13)-'Top-Down Quantity Assumptions'!$B31+'Top-Down Quantity Assumptions'!$B$8+1)))</f>
        <v/>
      </c>
      <c r="P27" t="str">
        <f ca="1">IF(OR(P$12&lt;'Top-Down Quantity Assumptions'!$B31,'Top-Down Quantity Assumptions'!$B31=""),"",INDIRECT(ADDRESS(ROW(O$23),COLUMN(P13)-'Top-Down Quantity Assumptions'!$B31+'Top-Down Quantity Assumptions'!$B$8+1)))</f>
        <v/>
      </c>
      <c r="Q27" t="str">
        <f ca="1">IF(OR(Q$12&lt;'Top-Down Quantity Assumptions'!$B31,'Top-Down Quantity Assumptions'!$B31=""),"",INDIRECT(ADDRESS(ROW(P$23),COLUMN(Q13)-'Top-Down Quantity Assumptions'!$B31+'Top-Down Quantity Assumptions'!$B$8+1)))</f>
        <v/>
      </c>
      <c r="R27" t="str">
        <f ca="1">IF(OR(R$12&lt;'Top-Down Quantity Assumptions'!$B31,'Top-Down Quantity Assumptions'!$B31=""),"",INDIRECT(ADDRESS(ROW(Q$23),COLUMN(R13)-'Top-Down Quantity Assumptions'!$B31+'Top-Down Quantity Assumptions'!$B$8+1)))</f>
        <v/>
      </c>
      <c r="S27" t="str">
        <f ca="1">IF(OR(S$12&lt;'Top-Down Quantity Assumptions'!$B31,'Top-Down Quantity Assumptions'!$B31=""),"",INDIRECT(ADDRESS(ROW(R$23),COLUMN(S13)-'Top-Down Quantity Assumptions'!$B31+'Top-Down Quantity Assumptions'!$B$8+1)))</f>
        <v/>
      </c>
      <c r="T27" t="str">
        <f ca="1">IF(OR(T$12&lt;'Top-Down Quantity Assumptions'!$B31,'Top-Down Quantity Assumptions'!$B31=""),"",INDIRECT(ADDRESS(ROW(S$23),COLUMN(T13)-'Top-Down Quantity Assumptions'!$B31+'Top-Down Quantity Assumptions'!$B$8+1)))</f>
        <v/>
      </c>
      <c r="U27" t="str">
        <f ca="1">IF(OR(U$12&lt;'Top-Down Quantity Assumptions'!$B31,'Top-Down Quantity Assumptions'!$B31=""),"",INDIRECT(ADDRESS(ROW(T$23),COLUMN(U13)-'Top-Down Quantity Assumptions'!$B31+'Top-Down Quantity Assumptions'!$B$8+1)))</f>
        <v/>
      </c>
      <c r="V27" t="str">
        <f ca="1">IF(OR(V$12&lt;'Top-Down Quantity Assumptions'!$B31,'Top-Down Quantity Assumptions'!$B31=""),"",INDIRECT(ADDRESS(ROW(U$23),COLUMN(V13)-'Top-Down Quantity Assumptions'!$B31+'Top-Down Quantity Assumptions'!$B$8+1)))</f>
        <v/>
      </c>
      <c r="W27" t="str">
        <f ca="1">IF(OR(W$12&lt;'Top-Down Quantity Assumptions'!$B31,'Top-Down Quantity Assumptions'!$B31=""),"",INDIRECT(ADDRESS(ROW(V$23),COLUMN(W13)-'Top-Down Quantity Assumptions'!$B31+'Top-Down Quantity Assumptions'!$B$8+1)))</f>
        <v/>
      </c>
      <c r="X27" t="str">
        <f ca="1">IF(OR(X$12&lt;'Top-Down Quantity Assumptions'!$B31,'Top-Down Quantity Assumptions'!$B31=""),"",INDIRECT(ADDRESS(ROW(W$23),COLUMN(X13)-'Top-Down Quantity Assumptions'!$B31+'Top-Down Quantity Assumptions'!$B$8+1)))</f>
        <v/>
      </c>
      <c r="Y27" t="str">
        <f ca="1">IF(OR(Y$12&lt;'Top-Down Quantity Assumptions'!$B31,'Top-Down Quantity Assumptions'!$B31=""),"",INDIRECT(ADDRESS(ROW(X$23),COLUMN(Y13)-'Top-Down Quantity Assumptions'!$B31+'Top-Down Quantity Assumptions'!$B$8+1)))</f>
        <v/>
      </c>
      <c r="Z27" t="str">
        <f ca="1">IF(OR(Z$12&lt;'Top-Down Quantity Assumptions'!$B31,'Top-Down Quantity Assumptions'!$B31=""),"",INDIRECT(ADDRESS(ROW(Y$23),COLUMN(Z13)-'Top-Down Quantity Assumptions'!$B31+'Top-Down Quantity Assumptions'!$B$8+1)))</f>
        <v/>
      </c>
      <c r="AA27" t="str">
        <f ca="1">IF(OR(AA$12&lt;'Top-Down Quantity Assumptions'!$B31,'Top-Down Quantity Assumptions'!$B31=""),"",INDIRECT(ADDRESS(ROW(Z$23),COLUMN(AA13)-'Top-Down Quantity Assumptions'!$B31+'Top-Down Quantity Assumptions'!$B$8+1)))</f>
        <v/>
      </c>
      <c r="AB27" t="str">
        <f ca="1">IF(OR(AB$12&lt;'Top-Down Quantity Assumptions'!$B31,'Top-Down Quantity Assumptions'!$B31=""),"",INDIRECT(ADDRESS(ROW(AA$23),COLUMN(AB13)-'Top-Down Quantity Assumptions'!$B31+'Top-Down Quantity Assumptions'!$B$8+1)))</f>
        <v/>
      </c>
      <c r="AC27" t="str">
        <f ca="1">IF(OR(AC$12&lt;'Top-Down Quantity Assumptions'!$B31,'Top-Down Quantity Assumptions'!$B31=""),"",INDIRECT(ADDRESS(ROW(AB$23),COLUMN(AC13)-'Top-Down Quantity Assumptions'!$B31+'Top-Down Quantity Assumptions'!$B$8+1)))</f>
        <v/>
      </c>
      <c r="AD27" t="str">
        <f ca="1">IF(OR(AD$12&lt;'Top-Down Quantity Assumptions'!$B31,'Top-Down Quantity Assumptions'!$B31=""),"",INDIRECT(ADDRESS(ROW(AC$23),COLUMN(AD13)-'Top-Down Quantity Assumptions'!$B31+'Top-Down Quantity Assumptions'!$B$8+1)))</f>
        <v/>
      </c>
      <c r="AE27" t="str">
        <f ca="1">IF(OR(AE$12&lt;'Top-Down Quantity Assumptions'!$B31,'Top-Down Quantity Assumptions'!$B31=""),"",INDIRECT(ADDRESS(ROW(AD$23),COLUMN(AE13)-'Top-Down Quantity Assumptions'!$B31+'Top-Down Quantity Assumptions'!$B$8+1)))</f>
        <v/>
      </c>
      <c r="AF27" t="str">
        <f ca="1">IF(OR(AF$12&lt;'Top-Down Quantity Assumptions'!$B31,'Top-Down Quantity Assumptions'!$B31=""),"",INDIRECT(ADDRESS(ROW(AE$23),COLUMN(AF13)-'Top-Down Quantity Assumptions'!$B31+'Top-Down Quantity Assumptions'!$B$8+1)))</f>
        <v/>
      </c>
      <c r="AG27" t="str">
        <f ca="1">IF(OR(AG$12&lt;'Top-Down Quantity Assumptions'!$B31,'Top-Down Quantity Assumptions'!$B31=""),"",INDIRECT(ADDRESS(ROW(AF$23),COLUMN(AG13)-'Top-Down Quantity Assumptions'!$B31+'Top-Down Quantity Assumptions'!$B$8+1)))</f>
        <v/>
      </c>
      <c r="AH27" t="str">
        <f ca="1">IF(OR(AH$12&lt;'Top-Down Quantity Assumptions'!$B31,'Top-Down Quantity Assumptions'!$B31=""),"",INDIRECT(ADDRESS(ROW(AG$23),COLUMN(AH13)-'Top-Down Quantity Assumptions'!$B31+'Top-Down Quantity Assumptions'!$B$8+1)))</f>
        <v/>
      </c>
      <c r="AI27" t="str">
        <f ca="1">IF(OR(AI$12&lt;'Top-Down Quantity Assumptions'!$B31,'Top-Down Quantity Assumptions'!$B31=""),"",INDIRECT(ADDRESS(ROW(AH$23),COLUMN(AI13)-'Top-Down Quantity Assumptions'!$B31+'Top-Down Quantity Assumptions'!$B$8+1)))</f>
        <v/>
      </c>
      <c r="AJ27" t="str">
        <f ca="1">IF(OR(AJ$12&lt;'Top-Down Quantity Assumptions'!$B31,'Top-Down Quantity Assumptions'!$B31=""),"",INDIRECT(ADDRESS(ROW(AI$23),COLUMN(AJ13)-'Top-Down Quantity Assumptions'!$B31+'Top-Down Quantity Assumptions'!$B$8+1)))</f>
        <v/>
      </c>
      <c r="AK27" t="str">
        <f ca="1">IF(OR(AK$12&lt;'Top-Down Quantity Assumptions'!$B31,'Top-Down Quantity Assumptions'!$B31=""),"",INDIRECT(ADDRESS(ROW(AJ$23),COLUMN(AK13)-'Top-Down Quantity Assumptions'!$B31+'Top-Down Quantity Assumptions'!$B$8+1)))</f>
        <v/>
      </c>
    </row>
    <row r="28" spans="1:37" x14ac:dyDescent="0.25">
      <c r="A28" t="s">
        <v>41</v>
      </c>
      <c r="B28" t="str">
        <f ca="1">IF(OR(B$12&lt;'Top-Down Quantity Assumptions'!$B32,'Top-Down Quantity Assumptions'!$B32=""),"",INDIRECT(ADDRESS(ROW(A$23),COLUMN(B15)-'Top-Down Quantity Assumptions'!$B32+'Top-Down Quantity Assumptions'!$B$8+1)))</f>
        <v/>
      </c>
      <c r="C28" t="str">
        <f ca="1">IF(OR(C$12&lt;'Top-Down Quantity Assumptions'!$B32,'Top-Down Quantity Assumptions'!$B32=""),"",INDIRECT(ADDRESS(ROW(B$23),COLUMN(C15)-'Top-Down Quantity Assumptions'!$B32+'Top-Down Quantity Assumptions'!$B$8+1)))</f>
        <v/>
      </c>
      <c r="D28" t="str">
        <f ca="1">IF(OR(D$12&lt;'Top-Down Quantity Assumptions'!$B32,'Top-Down Quantity Assumptions'!$B32=""),"",INDIRECT(ADDRESS(ROW(C$23),COLUMN(D15)-'Top-Down Quantity Assumptions'!$B32+'Top-Down Quantity Assumptions'!$B$8+1)))</f>
        <v/>
      </c>
      <c r="E28" t="str">
        <f ca="1">IF(OR(E$12&lt;'Top-Down Quantity Assumptions'!$B32,'Top-Down Quantity Assumptions'!$B32=""),"",INDIRECT(ADDRESS(ROW(D$23),COLUMN(E15)-'Top-Down Quantity Assumptions'!$B32+'Top-Down Quantity Assumptions'!$B$8+1)))</f>
        <v/>
      </c>
      <c r="F28" t="str">
        <f ca="1">IF(OR(F$12&lt;'Top-Down Quantity Assumptions'!$B32,'Top-Down Quantity Assumptions'!$B32=""),"",INDIRECT(ADDRESS(ROW(E$23),COLUMN(F15)-'Top-Down Quantity Assumptions'!$B32+'Top-Down Quantity Assumptions'!$B$8+1)))</f>
        <v/>
      </c>
      <c r="G28" t="str">
        <f ca="1">IF(OR(G$12&lt;'Top-Down Quantity Assumptions'!$B32,'Top-Down Quantity Assumptions'!$B32=""),"",INDIRECT(ADDRESS(ROW(F$23),COLUMN(G15)-'Top-Down Quantity Assumptions'!$B32+'Top-Down Quantity Assumptions'!$B$8+1)))</f>
        <v/>
      </c>
      <c r="H28" t="str">
        <f ca="1">IF(OR(H$12&lt;'Top-Down Quantity Assumptions'!$B32,'Top-Down Quantity Assumptions'!$B32=""),"",INDIRECT(ADDRESS(ROW(G$23),COLUMN(H15)-'Top-Down Quantity Assumptions'!$B32+'Top-Down Quantity Assumptions'!$B$8+1)))</f>
        <v/>
      </c>
      <c r="I28" t="str">
        <f ca="1">IF(OR(I$12&lt;'Top-Down Quantity Assumptions'!$B32,'Top-Down Quantity Assumptions'!$B32=""),"",INDIRECT(ADDRESS(ROW(H$23),COLUMN(I15)-'Top-Down Quantity Assumptions'!$B32+'Top-Down Quantity Assumptions'!$B$8+1)))</f>
        <v/>
      </c>
      <c r="J28" t="str">
        <f ca="1">IF(OR(J$12&lt;'Top-Down Quantity Assumptions'!$B32,'Top-Down Quantity Assumptions'!$B32=""),"",INDIRECT(ADDRESS(ROW(I$23),COLUMN(J15)-'Top-Down Quantity Assumptions'!$B32+'Top-Down Quantity Assumptions'!$B$8+1)))</f>
        <v/>
      </c>
      <c r="K28" t="str">
        <f ca="1">IF(OR(K$12&lt;'Top-Down Quantity Assumptions'!$B32,'Top-Down Quantity Assumptions'!$B32=""),"",INDIRECT(ADDRESS(ROW(J$23),COLUMN(K15)-'Top-Down Quantity Assumptions'!$B32+'Top-Down Quantity Assumptions'!$B$8+1)))</f>
        <v/>
      </c>
      <c r="L28" t="str">
        <f ca="1">IF(OR(L$12&lt;'Top-Down Quantity Assumptions'!$B32,'Top-Down Quantity Assumptions'!$B32=""),"",INDIRECT(ADDRESS(ROW(K$23),COLUMN(L15)-'Top-Down Quantity Assumptions'!$B32+'Top-Down Quantity Assumptions'!$B$8+1)))</f>
        <v/>
      </c>
      <c r="M28" t="str">
        <f ca="1">IF(OR(M$12&lt;'Top-Down Quantity Assumptions'!$B32,'Top-Down Quantity Assumptions'!$B32=""),"",INDIRECT(ADDRESS(ROW(L$23),COLUMN(M15)-'Top-Down Quantity Assumptions'!$B32+'Top-Down Quantity Assumptions'!$B$8+1)))</f>
        <v/>
      </c>
      <c r="N28" t="str">
        <f ca="1">IF(OR(N$12&lt;'Top-Down Quantity Assumptions'!$B32,'Top-Down Quantity Assumptions'!$B32=""),"",INDIRECT(ADDRESS(ROW(M$23),COLUMN(N15)-'Top-Down Quantity Assumptions'!$B32+'Top-Down Quantity Assumptions'!$B$8+1)))</f>
        <v/>
      </c>
      <c r="O28" t="str">
        <f ca="1">IF(OR(O$12&lt;'Top-Down Quantity Assumptions'!$B32,'Top-Down Quantity Assumptions'!$B32=""),"",INDIRECT(ADDRESS(ROW(N$23),COLUMN(O15)-'Top-Down Quantity Assumptions'!$B32+'Top-Down Quantity Assumptions'!$B$8+1)))</f>
        <v/>
      </c>
      <c r="P28" t="str">
        <f ca="1">IF(OR(P$12&lt;'Top-Down Quantity Assumptions'!$B32,'Top-Down Quantity Assumptions'!$B32=""),"",INDIRECT(ADDRESS(ROW(O$23),COLUMN(P15)-'Top-Down Quantity Assumptions'!$B32+'Top-Down Quantity Assumptions'!$B$8+1)))</f>
        <v/>
      </c>
      <c r="Q28" t="str">
        <f ca="1">IF(OR(Q$12&lt;'Top-Down Quantity Assumptions'!$B32,'Top-Down Quantity Assumptions'!$B32=""),"",INDIRECT(ADDRESS(ROW(P$23),COLUMN(Q15)-'Top-Down Quantity Assumptions'!$B32+'Top-Down Quantity Assumptions'!$B$8+1)))</f>
        <v/>
      </c>
      <c r="R28" t="str">
        <f ca="1">IF(OR(R$12&lt;'Top-Down Quantity Assumptions'!$B32,'Top-Down Quantity Assumptions'!$B32=""),"",INDIRECT(ADDRESS(ROW(Q$23),COLUMN(R15)-'Top-Down Quantity Assumptions'!$B32+'Top-Down Quantity Assumptions'!$B$8+1)))</f>
        <v/>
      </c>
      <c r="S28" t="str">
        <f ca="1">IF(OR(S$12&lt;'Top-Down Quantity Assumptions'!$B32,'Top-Down Quantity Assumptions'!$B32=""),"",INDIRECT(ADDRESS(ROW(R$23),COLUMN(S15)-'Top-Down Quantity Assumptions'!$B32+'Top-Down Quantity Assumptions'!$B$8+1)))</f>
        <v/>
      </c>
      <c r="T28" t="str">
        <f ca="1">IF(OR(T$12&lt;'Top-Down Quantity Assumptions'!$B32,'Top-Down Quantity Assumptions'!$B32=""),"",INDIRECT(ADDRESS(ROW(S$23),COLUMN(T15)-'Top-Down Quantity Assumptions'!$B32+'Top-Down Quantity Assumptions'!$B$8+1)))</f>
        <v/>
      </c>
      <c r="U28" t="str">
        <f ca="1">IF(OR(U$12&lt;'Top-Down Quantity Assumptions'!$B32,'Top-Down Quantity Assumptions'!$B32=""),"",INDIRECT(ADDRESS(ROW(T$23),COLUMN(U15)-'Top-Down Quantity Assumptions'!$B32+'Top-Down Quantity Assumptions'!$B$8+1)))</f>
        <v/>
      </c>
      <c r="V28" t="str">
        <f ca="1">IF(OR(V$12&lt;'Top-Down Quantity Assumptions'!$B32,'Top-Down Quantity Assumptions'!$B32=""),"",INDIRECT(ADDRESS(ROW(U$23),COLUMN(V15)-'Top-Down Quantity Assumptions'!$B32+'Top-Down Quantity Assumptions'!$B$8+1)))</f>
        <v/>
      </c>
      <c r="W28" t="str">
        <f ca="1">IF(OR(W$12&lt;'Top-Down Quantity Assumptions'!$B32,'Top-Down Quantity Assumptions'!$B32=""),"",INDIRECT(ADDRESS(ROW(V$23),COLUMN(W15)-'Top-Down Quantity Assumptions'!$B32+'Top-Down Quantity Assumptions'!$B$8+1)))</f>
        <v/>
      </c>
      <c r="X28" t="str">
        <f ca="1">IF(OR(X$12&lt;'Top-Down Quantity Assumptions'!$B32,'Top-Down Quantity Assumptions'!$B32=""),"",INDIRECT(ADDRESS(ROW(W$23),COLUMN(X15)-'Top-Down Quantity Assumptions'!$B32+'Top-Down Quantity Assumptions'!$B$8+1)))</f>
        <v/>
      </c>
      <c r="Y28" t="str">
        <f ca="1">IF(OR(Y$12&lt;'Top-Down Quantity Assumptions'!$B32,'Top-Down Quantity Assumptions'!$B32=""),"",INDIRECT(ADDRESS(ROW(X$23),COLUMN(Y15)-'Top-Down Quantity Assumptions'!$B32+'Top-Down Quantity Assumptions'!$B$8+1)))</f>
        <v/>
      </c>
      <c r="Z28" t="str">
        <f ca="1">IF(OR(Z$12&lt;'Top-Down Quantity Assumptions'!$B32,'Top-Down Quantity Assumptions'!$B32=""),"",INDIRECT(ADDRESS(ROW(Y$23),COLUMN(Z15)-'Top-Down Quantity Assumptions'!$B32+'Top-Down Quantity Assumptions'!$B$8+1)))</f>
        <v/>
      </c>
      <c r="AA28" t="str">
        <f ca="1">IF(OR(AA$12&lt;'Top-Down Quantity Assumptions'!$B32,'Top-Down Quantity Assumptions'!$B32=""),"",INDIRECT(ADDRESS(ROW(Z$23),COLUMN(AA15)-'Top-Down Quantity Assumptions'!$B32+'Top-Down Quantity Assumptions'!$B$8+1)))</f>
        <v/>
      </c>
      <c r="AB28" t="str">
        <f ca="1">IF(OR(AB$12&lt;'Top-Down Quantity Assumptions'!$B32,'Top-Down Quantity Assumptions'!$B32=""),"",INDIRECT(ADDRESS(ROW(AA$23),COLUMN(AB15)-'Top-Down Quantity Assumptions'!$B32+'Top-Down Quantity Assumptions'!$B$8+1)))</f>
        <v/>
      </c>
      <c r="AC28" t="str">
        <f ca="1">IF(OR(AC$12&lt;'Top-Down Quantity Assumptions'!$B32,'Top-Down Quantity Assumptions'!$B32=""),"",INDIRECT(ADDRESS(ROW(AB$23),COLUMN(AC15)-'Top-Down Quantity Assumptions'!$B32+'Top-Down Quantity Assumptions'!$B$8+1)))</f>
        <v/>
      </c>
      <c r="AD28" t="str">
        <f ca="1">IF(OR(AD$12&lt;'Top-Down Quantity Assumptions'!$B32,'Top-Down Quantity Assumptions'!$B32=""),"",INDIRECT(ADDRESS(ROW(AC$23),COLUMN(AD15)-'Top-Down Quantity Assumptions'!$B32+'Top-Down Quantity Assumptions'!$B$8+1)))</f>
        <v/>
      </c>
      <c r="AE28" t="str">
        <f ca="1">IF(OR(AE$12&lt;'Top-Down Quantity Assumptions'!$B32,'Top-Down Quantity Assumptions'!$B32=""),"",INDIRECT(ADDRESS(ROW(AD$23),COLUMN(AE15)-'Top-Down Quantity Assumptions'!$B32+'Top-Down Quantity Assumptions'!$B$8+1)))</f>
        <v/>
      </c>
      <c r="AF28" t="str">
        <f ca="1">IF(OR(AF$12&lt;'Top-Down Quantity Assumptions'!$B32,'Top-Down Quantity Assumptions'!$B32=""),"",INDIRECT(ADDRESS(ROW(AE$23),COLUMN(AF15)-'Top-Down Quantity Assumptions'!$B32+'Top-Down Quantity Assumptions'!$B$8+1)))</f>
        <v/>
      </c>
      <c r="AG28" t="str">
        <f ca="1">IF(OR(AG$12&lt;'Top-Down Quantity Assumptions'!$B32,'Top-Down Quantity Assumptions'!$B32=""),"",INDIRECT(ADDRESS(ROW(AF$23),COLUMN(AG15)-'Top-Down Quantity Assumptions'!$B32+'Top-Down Quantity Assumptions'!$B$8+1)))</f>
        <v/>
      </c>
      <c r="AH28" t="str">
        <f ca="1">IF(OR(AH$12&lt;'Top-Down Quantity Assumptions'!$B32,'Top-Down Quantity Assumptions'!$B32=""),"",INDIRECT(ADDRESS(ROW(AG$23),COLUMN(AH15)-'Top-Down Quantity Assumptions'!$B32+'Top-Down Quantity Assumptions'!$B$8+1)))</f>
        <v/>
      </c>
      <c r="AI28" t="str">
        <f ca="1">IF(OR(AI$12&lt;'Top-Down Quantity Assumptions'!$B32,'Top-Down Quantity Assumptions'!$B32=""),"",INDIRECT(ADDRESS(ROW(AH$23),COLUMN(AI15)-'Top-Down Quantity Assumptions'!$B32+'Top-Down Quantity Assumptions'!$B$8+1)))</f>
        <v/>
      </c>
      <c r="AJ28" t="str">
        <f ca="1">IF(OR(AJ$12&lt;'Top-Down Quantity Assumptions'!$B32,'Top-Down Quantity Assumptions'!$B32=""),"",INDIRECT(ADDRESS(ROW(AI$23),COLUMN(AJ15)-'Top-Down Quantity Assumptions'!$B32+'Top-Down Quantity Assumptions'!$B$8+1)))</f>
        <v/>
      </c>
      <c r="AK28" t="str">
        <f ca="1">IF(OR(AK$12&lt;'Top-Down Quantity Assumptions'!$B32,'Top-Down Quantity Assumptions'!$B32=""),"",INDIRECT(ADDRESS(ROW(AJ$23),COLUMN(AK15)-'Top-Down Quantity Assumptions'!$B32+'Top-Down Quantity Assumptions'!$B$8+1)))</f>
        <v/>
      </c>
    </row>
    <row r="29" spans="1:37" x14ac:dyDescent="0.25">
      <c r="A29" t="s">
        <v>42</v>
      </c>
      <c r="B29" t="str">
        <f ca="1">IF(OR(B$12&lt;'Top-Down Quantity Assumptions'!$B33,'Top-Down Quantity Assumptions'!$B33=""),"",INDIRECT(ADDRESS(ROW(A$23),COLUMN(B16)-'Top-Down Quantity Assumptions'!$B33+'Top-Down Quantity Assumptions'!$B$8+1)))</f>
        <v/>
      </c>
      <c r="C29" t="str">
        <f ca="1">IF(OR(C$12&lt;'Top-Down Quantity Assumptions'!$B33,'Top-Down Quantity Assumptions'!$B33=""),"",INDIRECT(ADDRESS(ROW(B$23),COLUMN(C16)-'Top-Down Quantity Assumptions'!$B33+'Top-Down Quantity Assumptions'!$B$8+1)))</f>
        <v/>
      </c>
      <c r="D29" t="str">
        <f ca="1">IF(OR(D$12&lt;'Top-Down Quantity Assumptions'!$B33,'Top-Down Quantity Assumptions'!$B33=""),"",INDIRECT(ADDRESS(ROW(C$23),COLUMN(D16)-'Top-Down Quantity Assumptions'!$B33+'Top-Down Quantity Assumptions'!$B$8+1)))</f>
        <v/>
      </c>
      <c r="E29" t="str">
        <f ca="1">IF(OR(E$12&lt;'Top-Down Quantity Assumptions'!$B33,'Top-Down Quantity Assumptions'!$B33=""),"",INDIRECT(ADDRESS(ROW(D$23),COLUMN(E16)-'Top-Down Quantity Assumptions'!$B33+'Top-Down Quantity Assumptions'!$B$8+1)))</f>
        <v/>
      </c>
      <c r="F29" t="str">
        <f ca="1">IF(OR(F$12&lt;'Top-Down Quantity Assumptions'!$B33,'Top-Down Quantity Assumptions'!$B33=""),"",INDIRECT(ADDRESS(ROW(E$23),COLUMN(F16)-'Top-Down Quantity Assumptions'!$B33+'Top-Down Quantity Assumptions'!$B$8+1)))</f>
        <v/>
      </c>
      <c r="G29" t="str">
        <f ca="1">IF(OR(G$12&lt;'Top-Down Quantity Assumptions'!$B33,'Top-Down Quantity Assumptions'!$B33=""),"",INDIRECT(ADDRESS(ROW(F$23),COLUMN(G16)-'Top-Down Quantity Assumptions'!$B33+'Top-Down Quantity Assumptions'!$B$8+1)))</f>
        <v/>
      </c>
      <c r="H29" t="str">
        <f ca="1">IF(OR(H$12&lt;'Top-Down Quantity Assumptions'!$B33,'Top-Down Quantity Assumptions'!$B33=""),"",INDIRECT(ADDRESS(ROW(G$23),COLUMN(H16)-'Top-Down Quantity Assumptions'!$B33+'Top-Down Quantity Assumptions'!$B$8+1)))</f>
        <v/>
      </c>
      <c r="I29" t="str">
        <f ca="1">IF(OR(I$12&lt;'Top-Down Quantity Assumptions'!$B33,'Top-Down Quantity Assumptions'!$B33=""),"",INDIRECT(ADDRESS(ROW(H$23),COLUMN(I16)-'Top-Down Quantity Assumptions'!$B33+'Top-Down Quantity Assumptions'!$B$8+1)))</f>
        <v/>
      </c>
      <c r="J29" t="str">
        <f ca="1">IF(OR(J$12&lt;'Top-Down Quantity Assumptions'!$B33,'Top-Down Quantity Assumptions'!$B33=""),"",INDIRECT(ADDRESS(ROW(I$23),COLUMN(J16)-'Top-Down Quantity Assumptions'!$B33+'Top-Down Quantity Assumptions'!$B$8+1)))</f>
        <v/>
      </c>
      <c r="K29" t="str">
        <f ca="1">IF(OR(K$12&lt;'Top-Down Quantity Assumptions'!$B33,'Top-Down Quantity Assumptions'!$B33=""),"",INDIRECT(ADDRESS(ROW(J$23),COLUMN(K16)-'Top-Down Quantity Assumptions'!$B33+'Top-Down Quantity Assumptions'!$B$8+1)))</f>
        <v/>
      </c>
      <c r="L29" t="str">
        <f ca="1">IF(OR(L$12&lt;'Top-Down Quantity Assumptions'!$B33,'Top-Down Quantity Assumptions'!$B33=""),"",INDIRECT(ADDRESS(ROW(K$23),COLUMN(L16)-'Top-Down Quantity Assumptions'!$B33+'Top-Down Quantity Assumptions'!$B$8+1)))</f>
        <v/>
      </c>
      <c r="M29" t="str">
        <f ca="1">IF(OR(M$12&lt;'Top-Down Quantity Assumptions'!$B33,'Top-Down Quantity Assumptions'!$B33=""),"",INDIRECT(ADDRESS(ROW(L$23),COLUMN(M16)-'Top-Down Quantity Assumptions'!$B33+'Top-Down Quantity Assumptions'!$B$8+1)))</f>
        <v/>
      </c>
      <c r="N29" t="str">
        <f ca="1">IF(OR(N$12&lt;'Top-Down Quantity Assumptions'!$B33,'Top-Down Quantity Assumptions'!$B33=""),"",INDIRECT(ADDRESS(ROW(M$23),COLUMN(N16)-'Top-Down Quantity Assumptions'!$B33+'Top-Down Quantity Assumptions'!$B$8+1)))</f>
        <v/>
      </c>
      <c r="O29" t="str">
        <f ca="1">IF(OR(O$12&lt;'Top-Down Quantity Assumptions'!$B33,'Top-Down Quantity Assumptions'!$B33=""),"",INDIRECT(ADDRESS(ROW(N$23),COLUMN(O16)-'Top-Down Quantity Assumptions'!$B33+'Top-Down Quantity Assumptions'!$B$8+1)))</f>
        <v/>
      </c>
      <c r="P29" t="str">
        <f ca="1">IF(OR(P$12&lt;'Top-Down Quantity Assumptions'!$B33,'Top-Down Quantity Assumptions'!$B33=""),"",INDIRECT(ADDRESS(ROW(O$23),COLUMN(P16)-'Top-Down Quantity Assumptions'!$B33+'Top-Down Quantity Assumptions'!$B$8+1)))</f>
        <v/>
      </c>
      <c r="Q29" t="str">
        <f ca="1">IF(OR(Q$12&lt;'Top-Down Quantity Assumptions'!$B33,'Top-Down Quantity Assumptions'!$B33=""),"",INDIRECT(ADDRESS(ROW(P$23),COLUMN(Q16)-'Top-Down Quantity Assumptions'!$B33+'Top-Down Quantity Assumptions'!$B$8+1)))</f>
        <v/>
      </c>
      <c r="R29" t="str">
        <f ca="1">IF(OR(R$12&lt;'Top-Down Quantity Assumptions'!$B33,'Top-Down Quantity Assumptions'!$B33=""),"",INDIRECT(ADDRESS(ROW(Q$23),COLUMN(R16)-'Top-Down Quantity Assumptions'!$B33+'Top-Down Quantity Assumptions'!$B$8+1)))</f>
        <v/>
      </c>
      <c r="S29" t="str">
        <f ca="1">IF(OR(S$12&lt;'Top-Down Quantity Assumptions'!$B33,'Top-Down Quantity Assumptions'!$B33=""),"",INDIRECT(ADDRESS(ROW(R$23),COLUMN(S16)-'Top-Down Quantity Assumptions'!$B33+'Top-Down Quantity Assumptions'!$B$8+1)))</f>
        <v/>
      </c>
      <c r="T29" t="str">
        <f ca="1">IF(OR(T$12&lt;'Top-Down Quantity Assumptions'!$B33,'Top-Down Quantity Assumptions'!$B33=""),"",INDIRECT(ADDRESS(ROW(S$23),COLUMN(T16)-'Top-Down Quantity Assumptions'!$B33+'Top-Down Quantity Assumptions'!$B$8+1)))</f>
        <v/>
      </c>
      <c r="U29" t="str">
        <f ca="1">IF(OR(U$12&lt;'Top-Down Quantity Assumptions'!$B33,'Top-Down Quantity Assumptions'!$B33=""),"",INDIRECT(ADDRESS(ROW(T$23),COLUMN(U16)-'Top-Down Quantity Assumptions'!$B33+'Top-Down Quantity Assumptions'!$B$8+1)))</f>
        <v/>
      </c>
      <c r="V29" t="str">
        <f ca="1">IF(OR(V$12&lt;'Top-Down Quantity Assumptions'!$B33,'Top-Down Quantity Assumptions'!$B33=""),"",INDIRECT(ADDRESS(ROW(U$23),COLUMN(V16)-'Top-Down Quantity Assumptions'!$B33+'Top-Down Quantity Assumptions'!$B$8+1)))</f>
        <v/>
      </c>
      <c r="W29" t="str">
        <f ca="1">IF(OR(W$12&lt;'Top-Down Quantity Assumptions'!$B33,'Top-Down Quantity Assumptions'!$B33=""),"",INDIRECT(ADDRESS(ROW(V$23),COLUMN(W16)-'Top-Down Quantity Assumptions'!$B33+'Top-Down Quantity Assumptions'!$B$8+1)))</f>
        <v/>
      </c>
      <c r="X29" t="str">
        <f ca="1">IF(OR(X$12&lt;'Top-Down Quantity Assumptions'!$B33,'Top-Down Quantity Assumptions'!$B33=""),"",INDIRECT(ADDRESS(ROW(W$23),COLUMN(X16)-'Top-Down Quantity Assumptions'!$B33+'Top-Down Quantity Assumptions'!$B$8+1)))</f>
        <v/>
      </c>
      <c r="Y29" t="str">
        <f ca="1">IF(OR(Y$12&lt;'Top-Down Quantity Assumptions'!$B33,'Top-Down Quantity Assumptions'!$B33=""),"",INDIRECT(ADDRESS(ROW(X$23),COLUMN(Y16)-'Top-Down Quantity Assumptions'!$B33+'Top-Down Quantity Assumptions'!$B$8+1)))</f>
        <v/>
      </c>
      <c r="Z29" t="str">
        <f ca="1">IF(OR(Z$12&lt;'Top-Down Quantity Assumptions'!$B33,'Top-Down Quantity Assumptions'!$B33=""),"",INDIRECT(ADDRESS(ROW(Y$23),COLUMN(Z16)-'Top-Down Quantity Assumptions'!$B33+'Top-Down Quantity Assumptions'!$B$8+1)))</f>
        <v/>
      </c>
      <c r="AA29" t="str">
        <f ca="1">IF(OR(AA$12&lt;'Top-Down Quantity Assumptions'!$B33,'Top-Down Quantity Assumptions'!$B33=""),"",INDIRECT(ADDRESS(ROW(Z$23),COLUMN(AA16)-'Top-Down Quantity Assumptions'!$B33+'Top-Down Quantity Assumptions'!$B$8+1)))</f>
        <v/>
      </c>
      <c r="AB29" t="str">
        <f ca="1">IF(OR(AB$12&lt;'Top-Down Quantity Assumptions'!$B33,'Top-Down Quantity Assumptions'!$B33=""),"",INDIRECT(ADDRESS(ROW(AA$23),COLUMN(AB16)-'Top-Down Quantity Assumptions'!$B33+'Top-Down Quantity Assumptions'!$B$8+1)))</f>
        <v/>
      </c>
      <c r="AC29" t="str">
        <f ca="1">IF(OR(AC$12&lt;'Top-Down Quantity Assumptions'!$B33,'Top-Down Quantity Assumptions'!$B33=""),"",INDIRECT(ADDRESS(ROW(AB$23),COLUMN(AC16)-'Top-Down Quantity Assumptions'!$B33+'Top-Down Quantity Assumptions'!$B$8+1)))</f>
        <v/>
      </c>
      <c r="AD29" t="str">
        <f ca="1">IF(OR(AD$12&lt;'Top-Down Quantity Assumptions'!$B33,'Top-Down Quantity Assumptions'!$B33=""),"",INDIRECT(ADDRESS(ROW(AC$23),COLUMN(AD16)-'Top-Down Quantity Assumptions'!$B33+'Top-Down Quantity Assumptions'!$B$8+1)))</f>
        <v/>
      </c>
      <c r="AE29" t="str">
        <f ca="1">IF(OR(AE$12&lt;'Top-Down Quantity Assumptions'!$B33,'Top-Down Quantity Assumptions'!$B33=""),"",INDIRECT(ADDRESS(ROW(AD$23),COLUMN(AE16)-'Top-Down Quantity Assumptions'!$B33+'Top-Down Quantity Assumptions'!$B$8+1)))</f>
        <v/>
      </c>
      <c r="AF29" t="str">
        <f ca="1">IF(OR(AF$12&lt;'Top-Down Quantity Assumptions'!$B33,'Top-Down Quantity Assumptions'!$B33=""),"",INDIRECT(ADDRESS(ROW(AE$23),COLUMN(AF16)-'Top-Down Quantity Assumptions'!$B33+'Top-Down Quantity Assumptions'!$B$8+1)))</f>
        <v/>
      </c>
      <c r="AG29" t="str">
        <f ca="1">IF(OR(AG$12&lt;'Top-Down Quantity Assumptions'!$B33,'Top-Down Quantity Assumptions'!$B33=""),"",INDIRECT(ADDRESS(ROW(AF$23),COLUMN(AG16)-'Top-Down Quantity Assumptions'!$B33+'Top-Down Quantity Assumptions'!$B$8+1)))</f>
        <v/>
      </c>
      <c r="AH29" t="str">
        <f ca="1">IF(OR(AH$12&lt;'Top-Down Quantity Assumptions'!$B33,'Top-Down Quantity Assumptions'!$B33=""),"",INDIRECT(ADDRESS(ROW(AG$23),COLUMN(AH16)-'Top-Down Quantity Assumptions'!$B33+'Top-Down Quantity Assumptions'!$B$8+1)))</f>
        <v/>
      </c>
      <c r="AI29" t="str">
        <f ca="1">IF(OR(AI$12&lt;'Top-Down Quantity Assumptions'!$B33,'Top-Down Quantity Assumptions'!$B33=""),"",INDIRECT(ADDRESS(ROW(AH$23),COLUMN(AI16)-'Top-Down Quantity Assumptions'!$B33+'Top-Down Quantity Assumptions'!$B$8+1)))</f>
        <v/>
      </c>
      <c r="AJ29" t="str">
        <f ca="1">IF(OR(AJ$12&lt;'Top-Down Quantity Assumptions'!$B33,'Top-Down Quantity Assumptions'!$B33=""),"",INDIRECT(ADDRESS(ROW(AI$23),COLUMN(AJ16)-'Top-Down Quantity Assumptions'!$B33+'Top-Down Quantity Assumptions'!$B$8+1)))</f>
        <v/>
      </c>
      <c r="AK29" t="str">
        <f ca="1">IF(OR(AK$12&lt;'Top-Down Quantity Assumptions'!$B33,'Top-Down Quantity Assumptions'!$B33=""),"",INDIRECT(ADDRESS(ROW(AJ$23),COLUMN(AK16)-'Top-Down Quantity Assumptions'!$B33+'Top-Down Quantity Assumptions'!$B$8+1)))</f>
        <v/>
      </c>
    </row>
    <row r="30" spans="1:37" x14ac:dyDescent="0.25">
      <c r="A30" t="s">
        <v>43</v>
      </c>
      <c r="B30" t="str">
        <f ca="1">IF(OR(B$12&lt;'Top-Down Quantity Assumptions'!$B34,'Top-Down Quantity Assumptions'!$B34=""),"",INDIRECT(ADDRESS(ROW(A$23),COLUMN(B19)-'Top-Down Quantity Assumptions'!$B34+'Top-Down Quantity Assumptions'!$B$8+1)))</f>
        <v/>
      </c>
      <c r="C30" t="str">
        <f ca="1">IF(OR(C$12&lt;'Top-Down Quantity Assumptions'!$B34,'Top-Down Quantity Assumptions'!$B34=""),"",INDIRECT(ADDRESS(ROW(B$23),COLUMN(C19)-'Top-Down Quantity Assumptions'!$B34+'Top-Down Quantity Assumptions'!$B$8+1)))</f>
        <v/>
      </c>
      <c r="D30" t="str">
        <f ca="1">IF(OR(D$12&lt;'Top-Down Quantity Assumptions'!$B34,'Top-Down Quantity Assumptions'!$B34=""),"",INDIRECT(ADDRESS(ROW(C$23),COLUMN(D19)-'Top-Down Quantity Assumptions'!$B34+'Top-Down Quantity Assumptions'!$B$8+1)))</f>
        <v/>
      </c>
      <c r="E30" t="str">
        <f ca="1">IF(OR(E$12&lt;'Top-Down Quantity Assumptions'!$B34,'Top-Down Quantity Assumptions'!$B34=""),"",INDIRECT(ADDRESS(ROW(D$23),COLUMN(E19)-'Top-Down Quantity Assumptions'!$B34+'Top-Down Quantity Assumptions'!$B$8+1)))</f>
        <v/>
      </c>
      <c r="F30" t="str">
        <f ca="1">IF(OR(F$12&lt;'Top-Down Quantity Assumptions'!$B34,'Top-Down Quantity Assumptions'!$B34=""),"",INDIRECT(ADDRESS(ROW(E$23),COLUMN(F19)-'Top-Down Quantity Assumptions'!$B34+'Top-Down Quantity Assumptions'!$B$8+1)))</f>
        <v/>
      </c>
      <c r="G30" t="str">
        <f ca="1">IF(OR(G$12&lt;'Top-Down Quantity Assumptions'!$B34,'Top-Down Quantity Assumptions'!$B34=""),"",INDIRECT(ADDRESS(ROW(F$23),COLUMN(G19)-'Top-Down Quantity Assumptions'!$B34+'Top-Down Quantity Assumptions'!$B$8+1)))</f>
        <v/>
      </c>
      <c r="H30" t="str">
        <f ca="1">IF(OR(H$12&lt;'Top-Down Quantity Assumptions'!$B34,'Top-Down Quantity Assumptions'!$B34=""),"",INDIRECT(ADDRESS(ROW(G$23),COLUMN(H19)-'Top-Down Quantity Assumptions'!$B34+'Top-Down Quantity Assumptions'!$B$8+1)))</f>
        <v/>
      </c>
      <c r="I30" t="str">
        <f ca="1">IF(OR(I$12&lt;'Top-Down Quantity Assumptions'!$B34,'Top-Down Quantity Assumptions'!$B34=""),"",INDIRECT(ADDRESS(ROW(H$23),COLUMN(I19)-'Top-Down Quantity Assumptions'!$B34+'Top-Down Quantity Assumptions'!$B$8+1)))</f>
        <v/>
      </c>
      <c r="J30" t="str">
        <f ca="1">IF(OR(J$12&lt;'Top-Down Quantity Assumptions'!$B34,'Top-Down Quantity Assumptions'!$B34=""),"",INDIRECT(ADDRESS(ROW(I$23),COLUMN(J19)-'Top-Down Quantity Assumptions'!$B34+'Top-Down Quantity Assumptions'!$B$8+1)))</f>
        <v/>
      </c>
      <c r="K30" t="str">
        <f ca="1">IF(OR(K$12&lt;'Top-Down Quantity Assumptions'!$B34,'Top-Down Quantity Assumptions'!$B34=""),"",INDIRECT(ADDRESS(ROW(J$23),COLUMN(K19)-'Top-Down Quantity Assumptions'!$B34+'Top-Down Quantity Assumptions'!$B$8+1)))</f>
        <v/>
      </c>
      <c r="L30" t="str">
        <f ca="1">IF(OR(L$12&lt;'Top-Down Quantity Assumptions'!$B34,'Top-Down Quantity Assumptions'!$B34=""),"",INDIRECT(ADDRESS(ROW(K$23),COLUMN(L19)-'Top-Down Quantity Assumptions'!$B34+'Top-Down Quantity Assumptions'!$B$8+1)))</f>
        <v/>
      </c>
      <c r="M30" t="str">
        <f ca="1">IF(OR(M$12&lt;'Top-Down Quantity Assumptions'!$B34,'Top-Down Quantity Assumptions'!$B34=""),"",INDIRECT(ADDRESS(ROW(L$23),COLUMN(M19)-'Top-Down Quantity Assumptions'!$B34+'Top-Down Quantity Assumptions'!$B$8+1)))</f>
        <v/>
      </c>
      <c r="N30" t="str">
        <f ca="1">IF(OR(N$12&lt;'Top-Down Quantity Assumptions'!$B34,'Top-Down Quantity Assumptions'!$B34=""),"",INDIRECT(ADDRESS(ROW(M$23),COLUMN(N19)-'Top-Down Quantity Assumptions'!$B34+'Top-Down Quantity Assumptions'!$B$8+1)))</f>
        <v/>
      </c>
      <c r="O30" t="str">
        <f ca="1">IF(OR(O$12&lt;'Top-Down Quantity Assumptions'!$B34,'Top-Down Quantity Assumptions'!$B34=""),"",INDIRECT(ADDRESS(ROW(N$23),COLUMN(O19)-'Top-Down Quantity Assumptions'!$B34+'Top-Down Quantity Assumptions'!$B$8+1)))</f>
        <v/>
      </c>
      <c r="P30" t="str">
        <f ca="1">IF(OR(P$12&lt;'Top-Down Quantity Assumptions'!$B34,'Top-Down Quantity Assumptions'!$B34=""),"",INDIRECT(ADDRESS(ROW(O$23),COLUMN(P19)-'Top-Down Quantity Assumptions'!$B34+'Top-Down Quantity Assumptions'!$B$8+1)))</f>
        <v/>
      </c>
      <c r="Q30" t="str">
        <f ca="1">IF(OR(Q$12&lt;'Top-Down Quantity Assumptions'!$B34,'Top-Down Quantity Assumptions'!$B34=""),"",INDIRECT(ADDRESS(ROW(P$23),COLUMN(Q19)-'Top-Down Quantity Assumptions'!$B34+'Top-Down Quantity Assumptions'!$B$8+1)))</f>
        <v/>
      </c>
      <c r="R30" t="str">
        <f ca="1">IF(OR(R$12&lt;'Top-Down Quantity Assumptions'!$B34,'Top-Down Quantity Assumptions'!$B34=""),"",INDIRECT(ADDRESS(ROW(Q$23),COLUMN(R19)-'Top-Down Quantity Assumptions'!$B34+'Top-Down Quantity Assumptions'!$B$8+1)))</f>
        <v/>
      </c>
      <c r="S30" t="str">
        <f ca="1">IF(OR(S$12&lt;'Top-Down Quantity Assumptions'!$B34,'Top-Down Quantity Assumptions'!$B34=""),"",INDIRECT(ADDRESS(ROW(R$23),COLUMN(S19)-'Top-Down Quantity Assumptions'!$B34+'Top-Down Quantity Assumptions'!$B$8+1)))</f>
        <v/>
      </c>
      <c r="T30" t="str">
        <f ca="1">IF(OR(T$12&lt;'Top-Down Quantity Assumptions'!$B34,'Top-Down Quantity Assumptions'!$B34=""),"",INDIRECT(ADDRESS(ROW(S$23),COLUMN(T19)-'Top-Down Quantity Assumptions'!$B34+'Top-Down Quantity Assumptions'!$B$8+1)))</f>
        <v/>
      </c>
      <c r="U30" t="str">
        <f ca="1">IF(OR(U$12&lt;'Top-Down Quantity Assumptions'!$B34,'Top-Down Quantity Assumptions'!$B34=""),"",INDIRECT(ADDRESS(ROW(T$23),COLUMN(U19)-'Top-Down Quantity Assumptions'!$B34+'Top-Down Quantity Assumptions'!$B$8+1)))</f>
        <v/>
      </c>
      <c r="V30" t="str">
        <f ca="1">IF(OR(V$12&lt;'Top-Down Quantity Assumptions'!$B34,'Top-Down Quantity Assumptions'!$B34=""),"",INDIRECT(ADDRESS(ROW(U$23),COLUMN(V19)-'Top-Down Quantity Assumptions'!$B34+'Top-Down Quantity Assumptions'!$B$8+1)))</f>
        <v/>
      </c>
      <c r="W30" t="str">
        <f ca="1">IF(OR(W$12&lt;'Top-Down Quantity Assumptions'!$B34,'Top-Down Quantity Assumptions'!$B34=""),"",INDIRECT(ADDRESS(ROW(V$23),COLUMN(W19)-'Top-Down Quantity Assumptions'!$B34+'Top-Down Quantity Assumptions'!$B$8+1)))</f>
        <v/>
      </c>
      <c r="X30" t="str">
        <f ca="1">IF(OR(X$12&lt;'Top-Down Quantity Assumptions'!$B34,'Top-Down Quantity Assumptions'!$B34=""),"",INDIRECT(ADDRESS(ROW(W$23),COLUMN(X19)-'Top-Down Quantity Assumptions'!$B34+'Top-Down Quantity Assumptions'!$B$8+1)))</f>
        <v/>
      </c>
      <c r="Y30" t="str">
        <f ca="1">IF(OR(Y$12&lt;'Top-Down Quantity Assumptions'!$B34,'Top-Down Quantity Assumptions'!$B34=""),"",INDIRECT(ADDRESS(ROW(X$23),COLUMN(Y19)-'Top-Down Quantity Assumptions'!$B34+'Top-Down Quantity Assumptions'!$B$8+1)))</f>
        <v/>
      </c>
      <c r="Z30" t="str">
        <f ca="1">IF(OR(Z$12&lt;'Top-Down Quantity Assumptions'!$B34,'Top-Down Quantity Assumptions'!$B34=""),"",INDIRECT(ADDRESS(ROW(Y$23),COLUMN(Z19)-'Top-Down Quantity Assumptions'!$B34+'Top-Down Quantity Assumptions'!$B$8+1)))</f>
        <v/>
      </c>
      <c r="AA30" t="str">
        <f ca="1">IF(OR(AA$12&lt;'Top-Down Quantity Assumptions'!$B34,'Top-Down Quantity Assumptions'!$B34=""),"",INDIRECT(ADDRESS(ROW(Z$23),COLUMN(AA19)-'Top-Down Quantity Assumptions'!$B34+'Top-Down Quantity Assumptions'!$B$8+1)))</f>
        <v/>
      </c>
      <c r="AB30" t="str">
        <f ca="1">IF(OR(AB$12&lt;'Top-Down Quantity Assumptions'!$B34,'Top-Down Quantity Assumptions'!$B34=""),"",INDIRECT(ADDRESS(ROW(AA$23),COLUMN(AB19)-'Top-Down Quantity Assumptions'!$B34+'Top-Down Quantity Assumptions'!$B$8+1)))</f>
        <v/>
      </c>
      <c r="AC30" t="str">
        <f ca="1">IF(OR(AC$12&lt;'Top-Down Quantity Assumptions'!$B34,'Top-Down Quantity Assumptions'!$B34=""),"",INDIRECT(ADDRESS(ROW(AB$23),COLUMN(AC19)-'Top-Down Quantity Assumptions'!$B34+'Top-Down Quantity Assumptions'!$B$8+1)))</f>
        <v/>
      </c>
      <c r="AD30" t="str">
        <f ca="1">IF(OR(AD$12&lt;'Top-Down Quantity Assumptions'!$B34,'Top-Down Quantity Assumptions'!$B34=""),"",INDIRECT(ADDRESS(ROW(AC$23),COLUMN(AD19)-'Top-Down Quantity Assumptions'!$B34+'Top-Down Quantity Assumptions'!$B$8+1)))</f>
        <v/>
      </c>
      <c r="AE30" t="str">
        <f ca="1">IF(OR(AE$12&lt;'Top-Down Quantity Assumptions'!$B34,'Top-Down Quantity Assumptions'!$B34=""),"",INDIRECT(ADDRESS(ROW(AD$23),COLUMN(AE19)-'Top-Down Quantity Assumptions'!$B34+'Top-Down Quantity Assumptions'!$B$8+1)))</f>
        <v/>
      </c>
      <c r="AF30" t="str">
        <f ca="1">IF(OR(AF$12&lt;'Top-Down Quantity Assumptions'!$B34,'Top-Down Quantity Assumptions'!$B34=""),"",INDIRECT(ADDRESS(ROW(AE$23),COLUMN(AF19)-'Top-Down Quantity Assumptions'!$B34+'Top-Down Quantity Assumptions'!$B$8+1)))</f>
        <v/>
      </c>
      <c r="AG30" t="str">
        <f ca="1">IF(OR(AG$12&lt;'Top-Down Quantity Assumptions'!$B34,'Top-Down Quantity Assumptions'!$B34=""),"",INDIRECT(ADDRESS(ROW(AF$23),COLUMN(AG19)-'Top-Down Quantity Assumptions'!$B34+'Top-Down Quantity Assumptions'!$B$8+1)))</f>
        <v/>
      </c>
      <c r="AH30" t="str">
        <f ca="1">IF(OR(AH$12&lt;'Top-Down Quantity Assumptions'!$B34,'Top-Down Quantity Assumptions'!$B34=""),"",INDIRECT(ADDRESS(ROW(AG$23),COLUMN(AH19)-'Top-Down Quantity Assumptions'!$B34+'Top-Down Quantity Assumptions'!$B$8+1)))</f>
        <v/>
      </c>
      <c r="AI30" t="str">
        <f ca="1">IF(OR(AI$12&lt;'Top-Down Quantity Assumptions'!$B34,'Top-Down Quantity Assumptions'!$B34=""),"",INDIRECT(ADDRESS(ROW(AH$23),COLUMN(AI19)-'Top-Down Quantity Assumptions'!$B34+'Top-Down Quantity Assumptions'!$B$8+1)))</f>
        <v/>
      </c>
      <c r="AJ30" t="str">
        <f ca="1">IF(OR(AJ$12&lt;'Top-Down Quantity Assumptions'!$B34,'Top-Down Quantity Assumptions'!$B34=""),"",INDIRECT(ADDRESS(ROW(AI$23),COLUMN(AJ19)-'Top-Down Quantity Assumptions'!$B34+'Top-Down Quantity Assumptions'!$B$8+1)))</f>
        <v/>
      </c>
      <c r="AK30" t="str">
        <f ca="1">IF(OR(AK$12&lt;'Top-Down Quantity Assumptions'!$B34,'Top-Down Quantity Assumptions'!$B34=""),"",INDIRECT(ADDRESS(ROW(AJ$23),COLUMN(AK19)-'Top-Down Quantity Assumptions'!$B34+'Top-Down Quantity Assumptions'!$B$8+1)))</f>
        <v/>
      </c>
    </row>
    <row r="31" spans="1:37" x14ac:dyDescent="0.25">
      <c r="A31" t="s">
        <v>44</v>
      </c>
      <c r="B31" t="str">
        <f ca="1">IF(OR(B$12&lt;'Top-Down Quantity Assumptions'!$B35,'Top-Down Quantity Assumptions'!$B35=""),"",INDIRECT(ADDRESS(ROW(A$23),COLUMN(B20)-'Top-Down Quantity Assumptions'!$B35+'Top-Down Quantity Assumptions'!$B$8+1)))</f>
        <v/>
      </c>
      <c r="C31" t="str">
        <f ca="1">IF(OR(C$12&lt;'Top-Down Quantity Assumptions'!$B35,'Top-Down Quantity Assumptions'!$B35=""),"",INDIRECT(ADDRESS(ROW(B$23),COLUMN(C20)-'Top-Down Quantity Assumptions'!$B35+'Top-Down Quantity Assumptions'!$B$8+1)))</f>
        <v/>
      </c>
      <c r="D31" t="str">
        <f ca="1">IF(OR(D$12&lt;'Top-Down Quantity Assumptions'!$B35,'Top-Down Quantity Assumptions'!$B35=""),"",INDIRECT(ADDRESS(ROW(C$23),COLUMN(D20)-'Top-Down Quantity Assumptions'!$B35+'Top-Down Quantity Assumptions'!$B$8+1)))</f>
        <v/>
      </c>
      <c r="E31" t="str">
        <f ca="1">IF(OR(E$12&lt;'Top-Down Quantity Assumptions'!$B35,'Top-Down Quantity Assumptions'!$B35=""),"",INDIRECT(ADDRESS(ROW(D$23),COLUMN(E20)-'Top-Down Quantity Assumptions'!$B35+'Top-Down Quantity Assumptions'!$B$8+1)))</f>
        <v/>
      </c>
      <c r="F31" t="str">
        <f ca="1">IF(OR(F$12&lt;'Top-Down Quantity Assumptions'!$B35,'Top-Down Quantity Assumptions'!$B35=""),"",INDIRECT(ADDRESS(ROW(E$23),COLUMN(F20)-'Top-Down Quantity Assumptions'!$B35+'Top-Down Quantity Assumptions'!$B$8+1)))</f>
        <v/>
      </c>
      <c r="G31" t="str">
        <f ca="1">IF(OR(G$12&lt;'Top-Down Quantity Assumptions'!$B35,'Top-Down Quantity Assumptions'!$B35=""),"",INDIRECT(ADDRESS(ROW(F$23),COLUMN(G20)-'Top-Down Quantity Assumptions'!$B35+'Top-Down Quantity Assumptions'!$B$8+1)))</f>
        <v/>
      </c>
      <c r="H31" t="str">
        <f ca="1">IF(OR(H$12&lt;'Top-Down Quantity Assumptions'!$B35,'Top-Down Quantity Assumptions'!$B35=""),"",INDIRECT(ADDRESS(ROW(G$23),COLUMN(H20)-'Top-Down Quantity Assumptions'!$B35+'Top-Down Quantity Assumptions'!$B$8+1)))</f>
        <v/>
      </c>
      <c r="I31" t="str">
        <f ca="1">IF(OR(I$12&lt;'Top-Down Quantity Assumptions'!$B35,'Top-Down Quantity Assumptions'!$B35=""),"",INDIRECT(ADDRESS(ROW(H$23),COLUMN(I20)-'Top-Down Quantity Assumptions'!$B35+'Top-Down Quantity Assumptions'!$B$8+1)))</f>
        <v/>
      </c>
      <c r="J31" t="str">
        <f ca="1">IF(OR(J$12&lt;'Top-Down Quantity Assumptions'!$B35,'Top-Down Quantity Assumptions'!$B35=""),"",INDIRECT(ADDRESS(ROW(I$23),COLUMN(J20)-'Top-Down Quantity Assumptions'!$B35+'Top-Down Quantity Assumptions'!$B$8+1)))</f>
        <v/>
      </c>
      <c r="K31" t="str">
        <f ca="1">IF(OR(K$12&lt;'Top-Down Quantity Assumptions'!$B35,'Top-Down Quantity Assumptions'!$B35=""),"",INDIRECT(ADDRESS(ROW(J$23),COLUMN(K20)-'Top-Down Quantity Assumptions'!$B35+'Top-Down Quantity Assumptions'!$B$8+1)))</f>
        <v/>
      </c>
      <c r="L31" t="str">
        <f ca="1">IF(OR(L$12&lt;'Top-Down Quantity Assumptions'!$B35,'Top-Down Quantity Assumptions'!$B35=""),"",INDIRECT(ADDRESS(ROW(K$23),COLUMN(L20)-'Top-Down Quantity Assumptions'!$B35+'Top-Down Quantity Assumptions'!$B$8+1)))</f>
        <v/>
      </c>
      <c r="M31" t="str">
        <f ca="1">IF(OR(M$12&lt;'Top-Down Quantity Assumptions'!$B35,'Top-Down Quantity Assumptions'!$B35=""),"",INDIRECT(ADDRESS(ROW(L$23),COLUMN(M20)-'Top-Down Quantity Assumptions'!$B35+'Top-Down Quantity Assumptions'!$B$8+1)))</f>
        <v/>
      </c>
      <c r="N31" t="str">
        <f ca="1">IF(OR(N$12&lt;'Top-Down Quantity Assumptions'!$B35,'Top-Down Quantity Assumptions'!$B35=""),"",INDIRECT(ADDRESS(ROW(M$23),COLUMN(N20)-'Top-Down Quantity Assumptions'!$B35+'Top-Down Quantity Assumptions'!$B$8+1)))</f>
        <v/>
      </c>
      <c r="O31" t="str">
        <f ca="1">IF(OR(O$12&lt;'Top-Down Quantity Assumptions'!$B35,'Top-Down Quantity Assumptions'!$B35=""),"",INDIRECT(ADDRESS(ROW(N$23),COLUMN(O20)-'Top-Down Quantity Assumptions'!$B35+'Top-Down Quantity Assumptions'!$B$8+1)))</f>
        <v/>
      </c>
      <c r="P31" t="str">
        <f ca="1">IF(OR(P$12&lt;'Top-Down Quantity Assumptions'!$B35,'Top-Down Quantity Assumptions'!$B35=""),"",INDIRECT(ADDRESS(ROW(O$23),COLUMN(P20)-'Top-Down Quantity Assumptions'!$B35+'Top-Down Quantity Assumptions'!$B$8+1)))</f>
        <v/>
      </c>
      <c r="Q31" t="str">
        <f ca="1">IF(OR(Q$12&lt;'Top-Down Quantity Assumptions'!$B35,'Top-Down Quantity Assumptions'!$B35=""),"",INDIRECT(ADDRESS(ROW(P$23),COLUMN(Q20)-'Top-Down Quantity Assumptions'!$B35+'Top-Down Quantity Assumptions'!$B$8+1)))</f>
        <v/>
      </c>
      <c r="R31" t="str">
        <f ca="1">IF(OR(R$12&lt;'Top-Down Quantity Assumptions'!$B35,'Top-Down Quantity Assumptions'!$B35=""),"",INDIRECT(ADDRESS(ROW(Q$23),COLUMN(R20)-'Top-Down Quantity Assumptions'!$B35+'Top-Down Quantity Assumptions'!$B$8+1)))</f>
        <v/>
      </c>
      <c r="S31" t="str">
        <f ca="1">IF(OR(S$12&lt;'Top-Down Quantity Assumptions'!$B35,'Top-Down Quantity Assumptions'!$B35=""),"",INDIRECT(ADDRESS(ROW(R$23),COLUMN(S20)-'Top-Down Quantity Assumptions'!$B35+'Top-Down Quantity Assumptions'!$B$8+1)))</f>
        <v/>
      </c>
      <c r="T31" t="str">
        <f ca="1">IF(OR(T$12&lt;'Top-Down Quantity Assumptions'!$B35,'Top-Down Quantity Assumptions'!$B35=""),"",INDIRECT(ADDRESS(ROW(S$23),COLUMN(T20)-'Top-Down Quantity Assumptions'!$B35+'Top-Down Quantity Assumptions'!$B$8+1)))</f>
        <v/>
      </c>
      <c r="U31" t="str">
        <f ca="1">IF(OR(U$12&lt;'Top-Down Quantity Assumptions'!$B35,'Top-Down Quantity Assumptions'!$B35=""),"",INDIRECT(ADDRESS(ROW(T$23),COLUMN(U20)-'Top-Down Quantity Assumptions'!$B35+'Top-Down Quantity Assumptions'!$B$8+1)))</f>
        <v/>
      </c>
      <c r="V31" t="str">
        <f ca="1">IF(OR(V$12&lt;'Top-Down Quantity Assumptions'!$B35,'Top-Down Quantity Assumptions'!$B35=""),"",INDIRECT(ADDRESS(ROW(U$23),COLUMN(V20)-'Top-Down Quantity Assumptions'!$B35+'Top-Down Quantity Assumptions'!$B$8+1)))</f>
        <v/>
      </c>
      <c r="W31" t="str">
        <f ca="1">IF(OR(W$12&lt;'Top-Down Quantity Assumptions'!$B35,'Top-Down Quantity Assumptions'!$B35=""),"",INDIRECT(ADDRESS(ROW(V$23),COLUMN(W20)-'Top-Down Quantity Assumptions'!$B35+'Top-Down Quantity Assumptions'!$B$8+1)))</f>
        <v/>
      </c>
      <c r="X31" t="str">
        <f ca="1">IF(OR(X$12&lt;'Top-Down Quantity Assumptions'!$B35,'Top-Down Quantity Assumptions'!$B35=""),"",INDIRECT(ADDRESS(ROW(W$23),COLUMN(X20)-'Top-Down Quantity Assumptions'!$B35+'Top-Down Quantity Assumptions'!$B$8+1)))</f>
        <v/>
      </c>
      <c r="Y31" t="str">
        <f ca="1">IF(OR(Y$12&lt;'Top-Down Quantity Assumptions'!$B35,'Top-Down Quantity Assumptions'!$B35=""),"",INDIRECT(ADDRESS(ROW(X$23),COLUMN(Y20)-'Top-Down Quantity Assumptions'!$B35+'Top-Down Quantity Assumptions'!$B$8+1)))</f>
        <v/>
      </c>
      <c r="Z31" t="str">
        <f ca="1">IF(OR(Z$12&lt;'Top-Down Quantity Assumptions'!$B35,'Top-Down Quantity Assumptions'!$B35=""),"",INDIRECT(ADDRESS(ROW(Y$23),COLUMN(Z20)-'Top-Down Quantity Assumptions'!$B35+'Top-Down Quantity Assumptions'!$B$8+1)))</f>
        <v/>
      </c>
      <c r="AA31" t="str">
        <f ca="1">IF(OR(AA$12&lt;'Top-Down Quantity Assumptions'!$B35,'Top-Down Quantity Assumptions'!$B35=""),"",INDIRECT(ADDRESS(ROW(Z$23),COLUMN(AA20)-'Top-Down Quantity Assumptions'!$B35+'Top-Down Quantity Assumptions'!$B$8+1)))</f>
        <v/>
      </c>
      <c r="AB31" t="str">
        <f ca="1">IF(OR(AB$12&lt;'Top-Down Quantity Assumptions'!$B35,'Top-Down Quantity Assumptions'!$B35=""),"",INDIRECT(ADDRESS(ROW(AA$23),COLUMN(AB20)-'Top-Down Quantity Assumptions'!$B35+'Top-Down Quantity Assumptions'!$B$8+1)))</f>
        <v/>
      </c>
      <c r="AC31" t="str">
        <f ca="1">IF(OR(AC$12&lt;'Top-Down Quantity Assumptions'!$B35,'Top-Down Quantity Assumptions'!$B35=""),"",INDIRECT(ADDRESS(ROW(AB$23),COLUMN(AC20)-'Top-Down Quantity Assumptions'!$B35+'Top-Down Quantity Assumptions'!$B$8+1)))</f>
        <v/>
      </c>
      <c r="AD31" t="str">
        <f ca="1">IF(OR(AD$12&lt;'Top-Down Quantity Assumptions'!$B35,'Top-Down Quantity Assumptions'!$B35=""),"",INDIRECT(ADDRESS(ROW(AC$23),COLUMN(AD20)-'Top-Down Quantity Assumptions'!$B35+'Top-Down Quantity Assumptions'!$B$8+1)))</f>
        <v/>
      </c>
      <c r="AE31" t="str">
        <f ca="1">IF(OR(AE$12&lt;'Top-Down Quantity Assumptions'!$B35,'Top-Down Quantity Assumptions'!$B35=""),"",INDIRECT(ADDRESS(ROW(AD$23),COLUMN(AE20)-'Top-Down Quantity Assumptions'!$B35+'Top-Down Quantity Assumptions'!$B$8+1)))</f>
        <v/>
      </c>
      <c r="AF31" t="str">
        <f ca="1">IF(OR(AF$12&lt;'Top-Down Quantity Assumptions'!$B35,'Top-Down Quantity Assumptions'!$B35=""),"",INDIRECT(ADDRESS(ROW(AE$23),COLUMN(AF20)-'Top-Down Quantity Assumptions'!$B35+'Top-Down Quantity Assumptions'!$B$8+1)))</f>
        <v/>
      </c>
      <c r="AG31" t="str">
        <f ca="1">IF(OR(AG$12&lt;'Top-Down Quantity Assumptions'!$B35,'Top-Down Quantity Assumptions'!$B35=""),"",INDIRECT(ADDRESS(ROW(AF$23),COLUMN(AG20)-'Top-Down Quantity Assumptions'!$B35+'Top-Down Quantity Assumptions'!$B$8+1)))</f>
        <v/>
      </c>
      <c r="AH31" t="str">
        <f ca="1">IF(OR(AH$12&lt;'Top-Down Quantity Assumptions'!$B35,'Top-Down Quantity Assumptions'!$B35=""),"",INDIRECT(ADDRESS(ROW(AG$23),COLUMN(AH20)-'Top-Down Quantity Assumptions'!$B35+'Top-Down Quantity Assumptions'!$B$8+1)))</f>
        <v/>
      </c>
      <c r="AI31" t="str">
        <f ca="1">IF(OR(AI$12&lt;'Top-Down Quantity Assumptions'!$B35,'Top-Down Quantity Assumptions'!$B35=""),"",INDIRECT(ADDRESS(ROW(AH$23),COLUMN(AI20)-'Top-Down Quantity Assumptions'!$B35+'Top-Down Quantity Assumptions'!$B$8+1)))</f>
        <v/>
      </c>
      <c r="AJ31" t="str">
        <f ca="1">IF(OR(AJ$12&lt;'Top-Down Quantity Assumptions'!$B35,'Top-Down Quantity Assumptions'!$B35=""),"",INDIRECT(ADDRESS(ROW(AI$23),COLUMN(AJ20)-'Top-Down Quantity Assumptions'!$B35+'Top-Down Quantity Assumptions'!$B$8+1)))</f>
        <v/>
      </c>
      <c r="AK31" t="str">
        <f ca="1">IF(OR(AK$12&lt;'Top-Down Quantity Assumptions'!$B35,'Top-Down Quantity Assumptions'!$B35=""),"",INDIRECT(ADDRESS(ROW(AJ$23),COLUMN(AK20)-'Top-Down Quantity Assumptions'!$B35+'Top-Down Quantity Assumptions'!$B$8+1)))</f>
        <v/>
      </c>
    </row>
    <row r="32" spans="1:37" x14ac:dyDescent="0.25">
      <c r="A32" t="s">
        <v>45</v>
      </c>
      <c r="B32" t="str">
        <f ca="1">IF(OR(B$12&lt;'Top-Down Quantity Assumptions'!$B36,'Top-Down Quantity Assumptions'!$B36=""),"",INDIRECT(ADDRESS(ROW(A$23),COLUMN(B21)-'Top-Down Quantity Assumptions'!$B36+'Top-Down Quantity Assumptions'!$B$8+1)))</f>
        <v/>
      </c>
      <c r="C32" t="str">
        <f ca="1">IF(OR(C$12&lt;'Top-Down Quantity Assumptions'!$B36,'Top-Down Quantity Assumptions'!$B36=""),"",INDIRECT(ADDRESS(ROW(B$23),COLUMN(C21)-'Top-Down Quantity Assumptions'!$B36+'Top-Down Quantity Assumptions'!$B$8+1)))</f>
        <v/>
      </c>
      <c r="D32" t="str">
        <f ca="1">IF(OR(D$12&lt;'Top-Down Quantity Assumptions'!$B36,'Top-Down Quantity Assumptions'!$B36=""),"",INDIRECT(ADDRESS(ROW(C$23),COLUMN(D21)-'Top-Down Quantity Assumptions'!$B36+'Top-Down Quantity Assumptions'!$B$8+1)))</f>
        <v/>
      </c>
      <c r="E32" t="str">
        <f ca="1">IF(OR(E$12&lt;'Top-Down Quantity Assumptions'!$B36,'Top-Down Quantity Assumptions'!$B36=""),"",INDIRECT(ADDRESS(ROW(D$23),COLUMN(E21)-'Top-Down Quantity Assumptions'!$B36+'Top-Down Quantity Assumptions'!$B$8+1)))</f>
        <v/>
      </c>
      <c r="F32" t="str">
        <f ca="1">IF(OR(F$12&lt;'Top-Down Quantity Assumptions'!$B36,'Top-Down Quantity Assumptions'!$B36=""),"",INDIRECT(ADDRESS(ROW(E$23),COLUMN(F21)-'Top-Down Quantity Assumptions'!$B36+'Top-Down Quantity Assumptions'!$B$8+1)))</f>
        <v/>
      </c>
      <c r="G32" t="str">
        <f ca="1">IF(OR(G$12&lt;'Top-Down Quantity Assumptions'!$B36,'Top-Down Quantity Assumptions'!$B36=""),"",INDIRECT(ADDRESS(ROW(F$23),COLUMN(G21)-'Top-Down Quantity Assumptions'!$B36+'Top-Down Quantity Assumptions'!$B$8+1)))</f>
        <v/>
      </c>
      <c r="H32" t="str">
        <f ca="1">IF(OR(H$12&lt;'Top-Down Quantity Assumptions'!$B36,'Top-Down Quantity Assumptions'!$B36=""),"",INDIRECT(ADDRESS(ROW(G$23),COLUMN(H21)-'Top-Down Quantity Assumptions'!$B36+'Top-Down Quantity Assumptions'!$B$8+1)))</f>
        <v/>
      </c>
      <c r="I32" t="str">
        <f ca="1">IF(OR(I$12&lt;'Top-Down Quantity Assumptions'!$B36,'Top-Down Quantity Assumptions'!$B36=""),"",INDIRECT(ADDRESS(ROW(H$23),COLUMN(I21)-'Top-Down Quantity Assumptions'!$B36+'Top-Down Quantity Assumptions'!$B$8+1)))</f>
        <v/>
      </c>
      <c r="J32" t="str">
        <f ca="1">IF(OR(J$12&lt;'Top-Down Quantity Assumptions'!$B36,'Top-Down Quantity Assumptions'!$B36=""),"",INDIRECT(ADDRESS(ROW(I$23),COLUMN(J21)-'Top-Down Quantity Assumptions'!$B36+'Top-Down Quantity Assumptions'!$B$8+1)))</f>
        <v/>
      </c>
      <c r="K32" t="str">
        <f ca="1">IF(OR(K$12&lt;'Top-Down Quantity Assumptions'!$B36,'Top-Down Quantity Assumptions'!$B36=""),"",INDIRECT(ADDRESS(ROW(J$23),COLUMN(K21)-'Top-Down Quantity Assumptions'!$B36+'Top-Down Quantity Assumptions'!$B$8+1)))</f>
        <v/>
      </c>
      <c r="L32" t="str">
        <f ca="1">IF(OR(L$12&lt;'Top-Down Quantity Assumptions'!$B36,'Top-Down Quantity Assumptions'!$B36=""),"",INDIRECT(ADDRESS(ROW(K$23),COLUMN(L21)-'Top-Down Quantity Assumptions'!$B36+'Top-Down Quantity Assumptions'!$B$8+1)))</f>
        <v/>
      </c>
      <c r="M32" t="str">
        <f ca="1">IF(OR(M$12&lt;'Top-Down Quantity Assumptions'!$B36,'Top-Down Quantity Assumptions'!$B36=""),"",INDIRECT(ADDRESS(ROW(L$23),COLUMN(M21)-'Top-Down Quantity Assumptions'!$B36+'Top-Down Quantity Assumptions'!$B$8+1)))</f>
        <v/>
      </c>
      <c r="N32" t="str">
        <f ca="1">IF(OR(N$12&lt;'Top-Down Quantity Assumptions'!$B36,'Top-Down Quantity Assumptions'!$B36=""),"",INDIRECT(ADDRESS(ROW(M$23),COLUMN(N21)-'Top-Down Quantity Assumptions'!$B36+'Top-Down Quantity Assumptions'!$B$8+1)))</f>
        <v/>
      </c>
      <c r="O32" t="str">
        <f ca="1">IF(OR(O$12&lt;'Top-Down Quantity Assumptions'!$B36,'Top-Down Quantity Assumptions'!$B36=""),"",INDIRECT(ADDRESS(ROW(N$23),COLUMN(O21)-'Top-Down Quantity Assumptions'!$B36+'Top-Down Quantity Assumptions'!$B$8+1)))</f>
        <v/>
      </c>
      <c r="P32" t="str">
        <f ca="1">IF(OR(P$12&lt;'Top-Down Quantity Assumptions'!$B36,'Top-Down Quantity Assumptions'!$B36=""),"",INDIRECT(ADDRESS(ROW(O$23),COLUMN(P21)-'Top-Down Quantity Assumptions'!$B36+'Top-Down Quantity Assumptions'!$B$8+1)))</f>
        <v/>
      </c>
      <c r="Q32" t="str">
        <f ca="1">IF(OR(Q$12&lt;'Top-Down Quantity Assumptions'!$B36,'Top-Down Quantity Assumptions'!$B36=""),"",INDIRECT(ADDRESS(ROW(P$23),COLUMN(Q21)-'Top-Down Quantity Assumptions'!$B36+'Top-Down Quantity Assumptions'!$B$8+1)))</f>
        <v/>
      </c>
      <c r="R32" t="str">
        <f ca="1">IF(OR(R$12&lt;'Top-Down Quantity Assumptions'!$B36,'Top-Down Quantity Assumptions'!$B36=""),"",INDIRECT(ADDRESS(ROW(Q$23),COLUMN(R21)-'Top-Down Quantity Assumptions'!$B36+'Top-Down Quantity Assumptions'!$B$8+1)))</f>
        <v/>
      </c>
      <c r="S32" t="str">
        <f ca="1">IF(OR(S$12&lt;'Top-Down Quantity Assumptions'!$B36,'Top-Down Quantity Assumptions'!$B36=""),"",INDIRECT(ADDRESS(ROW(R$23),COLUMN(S21)-'Top-Down Quantity Assumptions'!$B36+'Top-Down Quantity Assumptions'!$B$8+1)))</f>
        <v/>
      </c>
      <c r="T32" t="str">
        <f ca="1">IF(OR(T$12&lt;'Top-Down Quantity Assumptions'!$B36,'Top-Down Quantity Assumptions'!$B36=""),"",INDIRECT(ADDRESS(ROW(S$23),COLUMN(T21)-'Top-Down Quantity Assumptions'!$B36+'Top-Down Quantity Assumptions'!$B$8+1)))</f>
        <v/>
      </c>
      <c r="U32" t="str">
        <f ca="1">IF(OR(U$12&lt;'Top-Down Quantity Assumptions'!$B36,'Top-Down Quantity Assumptions'!$B36=""),"",INDIRECT(ADDRESS(ROW(T$23),COLUMN(U21)-'Top-Down Quantity Assumptions'!$B36+'Top-Down Quantity Assumptions'!$B$8+1)))</f>
        <v/>
      </c>
      <c r="V32" t="str">
        <f ca="1">IF(OR(V$12&lt;'Top-Down Quantity Assumptions'!$B36,'Top-Down Quantity Assumptions'!$B36=""),"",INDIRECT(ADDRESS(ROW(U$23),COLUMN(V21)-'Top-Down Quantity Assumptions'!$B36+'Top-Down Quantity Assumptions'!$B$8+1)))</f>
        <v/>
      </c>
      <c r="W32" t="str">
        <f ca="1">IF(OR(W$12&lt;'Top-Down Quantity Assumptions'!$B36,'Top-Down Quantity Assumptions'!$B36=""),"",INDIRECT(ADDRESS(ROW(V$23),COLUMN(W21)-'Top-Down Quantity Assumptions'!$B36+'Top-Down Quantity Assumptions'!$B$8+1)))</f>
        <v/>
      </c>
      <c r="X32" t="str">
        <f ca="1">IF(OR(X$12&lt;'Top-Down Quantity Assumptions'!$B36,'Top-Down Quantity Assumptions'!$B36=""),"",INDIRECT(ADDRESS(ROW(W$23),COLUMN(X21)-'Top-Down Quantity Assumptions'!$B36+'Top-Down Quantity Assumptions'!$B$8+1)))</f>
        <v/>
      </c>
      <c r="Y32" t="str">
        <f ca="1">IF(OR(Y$12&lt;'Top-Down Quantity Assumptions'!$B36,'Top-Down Quantity Assumptions'!$B36=""),"",INDIRECT(ADDRESS(ROW(X$23),COLUMN(Y21)-'Top-Down Quantity Assumptions'!$B36+'Top-Down Quantity Assumptions'!$B$8+1)))</f>
        <v/>
      </c>
      <c r="Z32" t="str">
        <f ca="1">IF(OR(Z$12&lt;'Top-Down Quantity Assumptions'!$B36,'Top-Down Quantity Assumptions'!$B36=""),"",INDIRECT(ADDRESS(ROW(Y$23),COLUMN(Z21)-'Top-Down Quantity Assumptions'!$B36+'Top-Down Quantity Assumptions'!$B$8+1)))</f>
        <v/>
      </c>
      <c r="AA32" t="str">
        <f ca="1">IF(OR(AA$12&lt;'Top-Down Quantity Assumptions'!$B36,'Top-Down Quantity Assumptions'!$B36=""),"",INDIRECT(ADDRESS(ROW(Z$23),COLUMN(AA21)-'Top-Down Quantity Assumptions'!$B36+'Top-Down Quantity Assumptions'!$B$8+1)))</f>
        <v/>
      </c>
      <c r="AB32" t="str">
        <f ca="1">IF(OR(AB$12&lt;'Top-Down Quantity Assumptions'!$B36,'Top-Down Quantity Assumptions'!$B36=""),"",INDIRECT(ADDRESS(ROW(AA$23),COLUMN(AB21)-'Top-Down Quantity Assumptions'!$B36+'Top-Down Quantity Assumptions'!$B$8+1)))</f>
        <v/>
      </c>
      <c r="AC32" t="str">
        <f ca="1">IF(OR(AC$12&lt;'Top-Down Quantity Assumptions'!$B36,'Top-Down Quantity Assumptions'!$B36=""),"",INDIRECT(ADDRESS(ROW(AB$23),COLUMN(AC21)-'Top-Down Quantity Assumptions'!$B36+'Top-Down Quantity Assumptions'!$B$8+1)))</f>
        <v/>
      </c>
      <c r="AD32" t="str">
        <f ca="1">IF(OR(AD$12&lt;'Top-Down Quantity Assumptions'!$B36,'Top-Down Quantity Assumptions'!$B36=""),"",INDIRECT(ADDRESS(ROW(AC$23),COLUMN(AD21)-'Top-Down Quantity Assumptions'!$B36+'Top-Down Quantity Assumptions'!$B$8+1)))</f>
        <v/>
      </c>
      <c r="AE32" t="str">
        <f ca="1">IF(OR(AE$12&lt;'Top-Down Quantity Assumptions'!$B36,'Top-Down Quantity Assumptions'!$B36=""),"",INDIRECT(ADDRESS(ROW(AD$23),COLUMN(AE21)-'Top-Down Quantity Assumptions'!$B36+'Top-Down Quantity Assumptions'!$B$8+1)))</f>
        <v/>
      </c>
      <c r="AF32" t="str">
        <f ca="1">IF(OR(AF$12&lt;'Top-Down Quantity Assumptions'!$B36,'Top-Down Quantity Assumptions'!$B36=""),"",INDIRECT(ADDRESS(ROW(AE$23),COLUMN(AF21)-'Top-Down Quantity Assumptions'!$B36+'Top-Down Quantity Assumptions'!$B$8+1)))</f>
        <v/>
      </c>
      <c r="AG32" t="str">
        <f ca="1">IF(OR(AG$12&lt;'Top-Down Quantity Assumptions'!$B36,'Top-Down Quantity Assumptions'!$B36=""),"",INDIRECT(ADDRESS(ROW(AF$23),COLUMN(AG21)-'Top-Down Quantity Assumptions'!$B36+'Top-Down Quantity Assumptions'!$B$8+1)))</f>
        <v/>
      </c>
      <c r="AH32" t="str">
        <f ca="1">IF(OR(AH$12&lt;'Top-Down Quantity Assumptions'!$B36,'Top-Down Quantity Assumptions'!$B36=""),"",INDIRECT(ADDRESS(ROW(AG$23),COLUMN(AH21)-'Top-Down Quantity Assumptions'!$B36+'Top-Down Quantity Assumptions'!$B$8+1)))</f>
        <v/>
      </c>
      <c r="AI32" t="str">
        <f ca="1">IF(OR(AI$12&lt;'Top-Down Quantity Assumptions'!$B36,'Top-Down Quantity Assumptions'!$B36=""),"",INDIRECT(ADDRESS(ROW(AH$23),COLUMN(AI21)-'Top-Down Quantity Assumptions'!$B36+'Top-Down Quantity Assumptions'!$B$8+1)))</f>
        <v/>
      </c>
      <c r="AJ32" t="str">
        <f ca="1">IF(OR(AJ$12&lt;'Top-Down Quantity Assumptions'!$B36,'Top-Down Quantity Assumptions'!$B36=""),"",INDIRECT(ADDRESS(ROW(AI$23),COLUMN(AJ21)-'Top-Down Quantity Assumptions'!$B36+'Top-Down Quantity Assumptions'!$B$8+1)))</f>
        <v/>
      </c>
      <c r="AK32" t="str">
        <f ca="1">IF(OR(AK$12&lt;'Top-Down Quantity Assumptions'!$B36,'Top-Down Quantity Assumptions'!$B36=""),"",INDIRECT(ADDRESS(ROW(AJ$23),COLUMN(AK21)-'Top-Down Quantity Assumptions'!$B36+'Top-Down Quantity Assumptions'!$B$8+1)))</f>
        <v/>
      </c>
    </row>
    <row r="33" spans="1:37" x14ac:dyDescent="0.25">
      <c r="A33" t="s">
        <v>46</v>
      </c>
      <c r="B33" t="str">
        <f ca="1">IF(OR(B$12&lt;'Top-Down Quantity Assumptions'!$B37,'Top-Down Quantity Assumptions'!$B37=""),"",INDIRECT(ADDRESS(ROW(A$23),COLUMN(B22)-'Top-Down Quantity Assumptions'!$B37+'Top-Down Quantity Assumptions'!$B$8+1)))</f>
        <v/>
      </c>
      <c r="C33" t="str">
        <f ca="1">IF(OR(C$12&lt;'Top-Down Quantity Assumptions'!$B37,'Top-Down Quantity Assumptions'!$B37=""),"",INDIRECT(ADDRESS(ROW(B$23),COLUMN(C22)-'Top-Down Quantity Assumptions'!$B37+'Top-Down Quantity Assumptions'!$B$8+1)))</f>
        <v/>
      </c>
      <c r="D33" t="str">
        <f ca="1">IF(OR(D$12&lt;'Top-Down Quantity Assumptions'!$B37,'Top-Down Quantity Assumptions'!$B37=""),"",INDIRECT(ADDRESS(ROW(C$23),COLUMN(D22)-'Top-Down Quantity Assumptions'!$B37+'Top-Down Quantity Assumptions'!$B$8+1)))</f>
        <v/>
      </c>
      <c r="E33" t="str">
        <f ca="1">IF(OR(E$12&lt;'Top-Down Quantity Assumptions'!$B37,'Top-Down Quantity Assumptions'!$B37=""),"",INDIRECT(ADDRESS(ROW(D$23),COLUMN(E22)-'Top-Down Quantity Assumptions'!$B37+'Top-Down Quantity Assumptions'!$B$8+1)))</f>
        <v/>
      </c>
      <c r="F33" t="str">
        <f ca="1">IF(OR(F$12&lt;'Top-Down Quantity Assumptions'!$B37,'Top-Down Quantity Assumptions'!$B37=""),"",INDIRECT(ADDRESS(ROW(E$23),COLUMN(F22)-'Top-Down Quantity Assumptions'!$B37+'Top-Down Quantity Assumptions'!$B$8+1)))</f>
        <v/>
      </c>
      <c r="G33" t="str">
        <f ca="1">IF(OR(G$12&lt;'Top-Down Quantity Assumptions'!$B37,'Top-Down Quantity Assumptions'!$B37=""),"",INDIRECT(ADDRESS(ROW(F$23),COLUMN(G22)-'Top-Down Quantity Assumptions'!$B37+'Top-Down Quantity Assumptions'!$B$8+1)))</f>
        <v/>
      </c>
      <c r="H33" t="str">
        <f ca="1">IF(OR(H$12&lt;'Top-Down Quantity Assumptions'!$B37,'Top-Down Quantity Assumptions'!$B37=""),"",INDIRECT(ADDRESS(ROW(G$23),COLUMN(H22)-'Top-Down Quantity Assumptions'!$B37+'Top-Down Quantity Assumptions'!$B$8+1)))</f>
        <v/>
      </c>
      <c r="I33" t="str">
        <f ca="1">IF(OR(I$12&lt;'Top-Down Quantity Assumptions'!$B37,'Top-Down Quantity Assumptions'!$B37=""),"",INDIRECT(ADDRESS(ROW(H$23),COLUMN(I22)-'Top-Down Quantity Assumptions'!$B37+'Top-Down Quantity Assumptions'!$B$8+1)))</f>
        <v/>
      </c>
      <c r="J33" t="str">
        <f ca="1">IF(OR(J$12&lt;'Top-Down Quantity Assumptions'!$B37,'Top-Down Quantity Assumptions'!$B37=""),"",INDIRECT(ADDRESS(ROW(I$23),COLUMN(J22)-'Top-Down Quantity Assumptions'!$B37+'Top-Down Quantity Assumptions'!$B$8+1)))</f>
        <v/>
      </c>
      <c r="K33" t="str">
        <f ca="1">IF(OR(K$12&lt;'Top-Down Quantity Assumptions'!$B37,'Top-Down Quantity Assumptions'!$B37=""),"",INDIRECT(ADDRESS(ROW(J$23),COLUMN(K22)-'Top-Down Quantity Assumptions'!$B37+'Top-Down Quantity Assumptions'!$B$8+1)))</f>
        <v/>
      </c>
      <c r="L33" t="str">
        <f ca="1">IF(OR(L$12&lt;'Top-Down Quantity Assumptions'!$B37,'Top-Down Quantity Assumptions'!$B37=""),"",INDIRECT(ADDRESS(ROW(K$23),COLUMN(L22)-'Top-Down Quantity Assumptions'!$B37+'Top-Down Quantity Assumptions'!$B$8+1)))</f>
        <v/>
      </c>
      <c r="M33" t="str">
        <f ca="1">IF(OR(M$12&lt;'Top-Down Quantity Assumptions'!$B37,'Top-Down Quantity Assumptions'!$B37=""),"",INDIRECT(ADDRESS(ROW(L$23),COLUMN(M22)-'Top-Down Quantity Assumptions'!$B37+'Top-Down Quantity Assumptions'!$B$8+1)))</f>
        <v/>
      </c>
      <c r="N33" t="str">
        <f ca="1">IF(OR(N$12&lt;'Top-Down Quantity Assumptions'!$B37,'Top-Down Quantity Assumptions'!$B37=""),"",INDIRECT(ADDRESS(ROW(M$23),COLUMN(N22)-'Top-Down Quantity Assumptions'!$B37+'Top-Down Quantity Assumptions'!$B$8+1)))</f>
        <v/>
      </c>
      <c r="O33" t="str">
        <f ca="1">IF(OR(O$12&lt;'Top-Down Quantity Assumptions'!$B37,'Top-Down Quantity Assumptions'!$B37=""),"",INDIRECT(ADDRESS(ROW(N$23),COLUMN(O22)-'Top-Down Quantity Assumptions'!$B37+'Top-Down Quantity Assumptions'!$B$8+1)))</f>
        <v/>
      </c>
      <c r="P33" t="str">
        <f ca="1">IF(OR(P$12&lt;'Top-Down Quantity Assumptions'!$B37,'Top-Down Quantity Assumptions'!$B37=""),"",INDIRECT(ADDRESS(ROW(O$23),COLUMN(P22)-'Top-Down Quantity Assumptions'!$B37+'Top-Down Quantity Assumptions'!$B$8+1)))</f>
        <v/>
      </c>
      <c r="Q33" t="str">
        <f ca="1">IF(OR(Q$12&lt;'Top-Down Quantity Assumptions'!$B37,'Top-Down Quantity Assumptions'!$B37=""),"",INDIRECT(ADDRESS(ROW(P$23),COLUMN(Q22)-'Top-Down Quantity Assumptions'!$B37+'Top-Down Quantity Assumptions'!$B$8+1)))</f>
        <v/>
      </c>
      <c r="R33" t="str">
        <f ca="1">IF(OR(R$12&lt;'Top-Down Quantity Assumptions'!$B37,'Top-Down Quantity Assumptions'!$B37=""),"",INDIRECT(ADDRESS(ROW(Q$23),COLUMN(R22)-'Top-Down Quantity Assumptions'!$B37+'Top-Down Quantity Assumptions'!$B$8+1)))</f>
        <v/>
      </c>
      <c r="S33" t="str">
        <f ca="1">IF(OR(S$12&lt;'Top-Down Quantity Assumptions'!$B37,'Top-Down Quantity Assumptions'!$B37=""),"",INDIRECT(ADDRESS(ROW(R$23),COLUMN(S22)-'Top-Down Quantity Assumptions'!$B37+'Top-Down Quantity Assumptions'!$B$8+1)))</f>
        <v/>
      </c>
      <c r="T33" t="str">
        <f ca="1">IF(OR(T$12&lt;'Top-Down Quantity Assumptions'!$B37,'Top-Down Quantity Assumptions'!$B37=""),"",INDIRECT(ADDRESS(ROW(S$23),COLUMN(T22)-'Top-Down Quantity Assumptions'!$B37+'Top-Down Quantity Assumptions'!$B$8+1)))</f>
        <v/>
      </c>
      <c r="U33" t="str">
        <f ca="1">IF(OR(U$12&lt;'Top-Down Quantity Assumptions'!$B37,'Top-Down Quantity Assumptions'!$B37=""),"",INDIRECT(ADDRESS(ROW(T$23),COLUMN(U22)-'Top-Down Quantity Assumptions'!$B37+'Top-Down Quantity Assumptions'!$B$8+1)))</f>
        <v/>
      </c>
      <c r="V33" t="str">
        <f ca="1">IF(OR(V$12&lt;'Top-Down Quantity Assumptions'!$B37,'Top-Down Quantity Assumptions'!$B37=""),"",INDIRECT(ADDRESS(ROW(U$23),COLUMN(V22)-'Top-Down Quantity Assumptions'!$B37+'Top-Down Quantity Assumptions'!$B$8+1)))</f>
        <v/>
      </c>
      <c r="W33" t="str">
        <f ca="1">IF(OR(W$12&lt;'Top-Down Quantity Assumptions'!$B37,'Top-Down Quantity Assumptions'!$B37=""),"",INDIRECT(ADDRESS(ROW(V$23),COLUMN(W22)-'Top-Down Quantity Assumptions'!$B37+'Top-Down Quantity Assumptions'!$B$8+1)))</f>
        <v/>
      </c>
      <c r="X33" t="str">
        <f ca="1">IF(OR(X$12&lt;'Top-Down Quantity Assumptions'!$B37,'Top-Down Quantity Assumptions'!$B37=""),"",INDIRECT(ADDRESS(ROW(W$23),COLUMN(X22)-'Top-Down Quantity Assumptions'!$B37+'Top-Down Quantity Assumptions'!$B$8+1)))</f>
        <v/>
      </c>
      <c r="Y33" t="str">
        <f ca="1">IF(OR(Y$12&lt;'Top-Down Quantity Assumptions'!$B37,'Top-Down Quantity Assumptions'!$B37=""),"",INDIRECT(ADDRESS(ROW(X$23),COLUMN(Y22)-'Top-Down Quantity Assumptions'!$B37+'Top-Down Quantity Assumptions'!$B$8+1)))</f>
        <v/>
      </c>
      <c r="Z33" t="str">
        <f ca="1">IF(OR(Z$12&lt;'Top-Down Quantity Assumptions'!$B37,'Top-Down Quantity Assumptions'!$B37=""),"",INDIRECT(ADDRESS(ROW(Y$23),COLUMN(Z22)-'Top-Down Quantity Assumptions'!$B37+'Top-Down Quantity Assumptions'!$B$8+1)))</f>
        <v/>
      </c>
      <c r="AA33" t="str">
        <f ca="1">IF(OR(AA$12&lt;'Top-Down Quantity Assumptions'!$B37,'Top-Down Quantity Assumptions'!$B37=""),"",INDIRECT(ADDRESS(ROW(Z$23),COLUMN(AA22)-'Top-Down Quantity Assumptions'!$B37+'Top-Down Quantity Assumptions'!$B$8+1)))</f>
        <v/>
      </c>
      <c r="AB33" t="str">
        <f ca="1">IF(OR(AB$12&lt;'Top-Down Quantity Assumptions'!$B37,'Top-Down Quantity Assumptions'!$B37=""),"",INDIRECT(ADDRESS(ROW(AA$23),COLUMN(AB22)-'Top-Down Quantity Assumptions'!$B37+'Top-Down Quantity Assumptions'!$B$8+1)))</f>
        <v/>
      </c>
      <c r="AC33" t="str">
        <f ca="1">IF(OR(AC$12&lt;'Top-Down Quantity Assumptions'!$B37,'Top-Down Quantity Assumptions'!$B37=""),"",INDIRECT(ADDRESS(ROW(AB$23),COLUMN(AC22)-'Top-Down Quantity Assumptions'!$B37+'Top-Down Quantity Assumptions'!$B$8+1)))</f>
        <v/>
      </c>
      <c r="AD33" t="str">
        <f ca="1">IF(OR(AD$12&lt;'Top-Down Quantity Assumptions'!$B37,'Top-Down Quantity Assumptions'!$B37=""),"",INDIRECT(ADDRESS(ROW(AC$23),COLUMN(AD22)-'Top-Down Quantity Assumptions'!$B37+'Top-Down Quantity Assumptions'!$B$8+1)))</f>
        <v/>
      </c>
      <c r="AE33" t="str">
        <f ca="1">IF(OR(AE$12&lt;'Top-Down Quantity Assumptions'!$B37,'Top-Down Quantity Assumptions'!$B37=""),"",INDIRECT(ADDRESS(ROW(AD$23),COLUMN(AE22)-'Top-Down Quantity Assumptions'!$B37+'Top-Down Quantity Assumptions'!$B$8+1)))</f>
        <v/>
      </c>
      <c r="AF33" t="str">
        <f ca="1">IF(OR(AF$12&lt;'Top-Down Quantity Assumptions'!$B37,'Top-Down Quantity Assumptions'!$B37=""),"",INDIRECT(ADDRESS(ROW(AE$23),COLUMN(AF22)-'Top-Down Quantity Assumptions'!$B37+'Top-Down Quantity Assumptions'!$B$8+1)))</f>
        <v/>
      </c>
      <c r="AG33" t="str">
        <f ca="1">IF(OR(AG$12&lt;'Top-Down Quantity Assumptions'!$B37,'Top-Down Quantity Assumptions'!$B37=""),"",INDIRECT(ADDRESS(ROW(AF$23),COLUMN(AG22)-'Top-Down Quantity Assumptions'!$B37+'Top-Down Quantity Assumptions'!$B$8+1)))</f>
        <v/>
      </c>
      <c r="AH33" t="str">
        <f ca="1">IF(OR(AH$12&lt;'Top-Down Quantity Assumptions'!$B37,'Top-Down Quantity Assumptions'!$B37=""),"",INDIRECT(ADDRESS(ROW(AG$23),COLUMN(AH22)-'Top-Down Quantity Assumptions'!$B37+'Top-Down Quantity Assumptions'!$B$8+1)))</f>
        <v/>
      </c>
      <c r="AI33" t="str">
        <f ca="1">IF(OR(AI$12&lt;'Top-Down Quantity Assumptions'!$B37,'Top-Down Quantity Assumptions'!$B37=""),"",INDIRECT(ADDRESS(ROW(AH$23),COLUMN(AI22)-'Top-Down Quantity Assumptions'!$B37+'Top-Down Quantity Assumptions'!$B$8+1)))</f>
        <v/>
      </c>
      <c r="AJ33" t="str">
        <f ca="1">IF(OR(AJ$12&lt;'Top-Down Quantity Assumptions'!$B37,'Top-Down Quantity Assumptions'!$B37=""),"",INDIRECT(ADDRESS(ROW(AI$23),COLUMN(AJ22)-'Top-Down Quantity Assumptions'!$B37+'Top-Down Quantity Assumptions'!$B$8+1)))</f>
        <v/>
      </c>
      <c r="AK33" t="str">
        <f ca="1">IF(OR(AK$12&lt;'Top-Down Quantity Assumptions'!$B37,'Top-Down Quantity Assumptions'!$B37=""),"",INDIRECT(ADDRESS(ROW(AJ$23),COLUMN(AK22)-'Top-Down Quantity Assumptions'!$B37+'Top-Down Quantity Assumptions'!$B$8+1)))</f>
        <v/>
      </c>
    </row>
    <row r="34" spans="1:37" x14ac:dyDescent="0.25">
      <c r="A34" t="s">
        <v>47</v>
      </c>
      <c r="B34" t="str">
        <f ca="1">IF(OR(B$12&lt;'Top-Down Quantity Assumptions'!$B38,'Top-Down Quantity Assumptions'!$B38=""),"",INDIRECT(ADDRESS(ROW(A$23),COLUMN(B23)-'Top-Down Quantity Assumptions'!$B38+'Top-Down Quantity Assumptions'!$B$8+1)))</f>
        <v/>
      </c>
      <c r="C34" t="str">
        <f ca="1">IF(OR(C$12&lt;'Top-Down Quantity Assumptions'!$B38,'Top-Down Quantity Assumptions'!$B38=""),"",INDIRECT(ADDRESS(ROW(B$23),COLUMN(C23)-'Top-Down Quantity Assumptions'!$B38+'Top-Down Quantity Assumptions'!$B$8+1)))</f>
        <v/>
      </c>
      <c r="D34" t="str">
        <f ca="1">IF(OR(D$12&lt;'Top-Down Quantity Assumptions'!$B38,'Top-Down Quantity Assumptions'!$B38=""),"",INDIRECT(ADDRESS(ROW(C$23),COLUMN(D23)-'Top-Down Quantity Assumptions'!$B38+'Top-Down Quantity Assumptions'!$B$8+1)))</f>
        <v/>
      </c>
      <c r="E34" t="str">
        <f ca="1">IF(OR(E$12&lt;'Top-Down Quantity Assumptions'!$B38,'Top-Down Quantity Assumptions'!$B38=""),"",INDIRECT(ADDRESS(ROW(D$23),COLUMN(E23)-'Top-Down Quantity Assumptions'!$B38+'Top-Down Quantity Assumptions'!$B$8+1)))</f>
        <v/>
      </c>
      <c r="F34" t="str">
        <f ca="1">IF(OR(F$12&lt;'Top-Down Quantity Assumptions'!$B38,'Top-Down Quantity Assumptions'!$B38=""),"",INDIRECT(ADDRESS(ROW(E$23),COLUMN(F23)-'Top-Down Quantity Assumptions'!$B38+'Top-Down Quantity Assumptions'!$B$8+1)))</f>
        <v/>
      </c>
      <c r="G34" t="str">
        <f ca="1">IF(OR(G$12&lt;'Top-Down Quantity Assumptions'!$B38,'Top-Down Quantity Assumptions'!$B38=""),"",INDIRECT(ADDRESS(ROW(F$23),COLUMN(G23)-'Top-Down Quantity Assumptions'!$B38+'Top-Down Quantity Assumptions'!$B$8+1)))</f>
        <v/>
      </c>
      <c r="H34" t="str">
        <f ca="1">IF(OR(H$12&lt;'Top-Down Quantity Assumptions'!$B38,'Top-Down Quantity Assumptions'!$B38=""),"",INDIRECT(ADDRESS(ROW(G$23),COLUMN(H23)-'Top-Down Quantity Assumptions'!$B38+'Top-Down Quantity Assumptions'!$B$8+1)))</f>
        <v/>
      </c>
      <c r="I34" t="str">
        <f ca="1">IF(OR(I$12&lt;'Top-Down Quantity Assumptions'!$B38,'Top-Down Quantity Assumptions'!$B38=""),"",INDIRECT(ADDRESS(ROW(H$23),COLUMN(I23)-'Top-Down Quantity Assumptions'!$B38+'Top-Down Quantity Assumptions'!$B$8+1)))</f>
        <v/>
      </c>
      <c r="J34" t="str">
        <f ca="1">IF(OR(J$12&lt;'Top-Down Quantity Assumptions'!$B38,'Top-Down Quantity Assumptions'!$B38=""),"",INDIRECT(ADDRESS(ROW(I$23),COLUMN(J23)-'Top-Down Quantity Assumptions'!$B38+'Top-Down Quantity Assumptions'!$B$8+1)))</f>
        <v/>
      </c>
      <c r="K34" t="str">
        <f ca="1">IF(OR(K$12&lt;'Top-Down Quantity Assumptions'!$B38,'Top-Down Quantity Assumptions'!$B38=""),"",INDIRECT(ADDRESS(ROW(J$23),COLUMN(K23)-'Top-Down Quantity Assumptions'!$B38+'Top-Down Quantity Assumptions'!$B$8+1)))</f>
        <v/>
      </c>
      <c r="L34" t="str">
        <f ca="1">IF(OR(L$12&lt;'Top-Down Quantity Assumptions'!$B38,'Top-Down Quantity Assumptions'!$B38=""),"",INDIRECT(ADDRESS(ROW(K$23),COLUMN(L23)-'Top-Down Quantity Assumptions'!$B38+'Top-Down Quantity Assumptions'!$B$8+1)))</f>
        <v/>
      </c>
      <c r="M34" t="str">
        <f ca="1">IF(OR(M$12&lt;'Top-Down Quantity Assumptions'!$B38,'Top-Down Quantity Assumptions'!$B38=""),"",INDIRECT(ADDRESS(ROW(L$23),COLUMN(M23)-'Top-Down Quantity Assumptions'!$B38+'Top-Down Quantity Assumptions'!$B$8+1)))</f>
        <v/>
      </c>
      <c r="N34" t="str">
        <f ca="1">IF(OR(N$12&lt;'Top-Down Quantity Assumptions'!$B38,'Top-Down Quantity Assumptions'!$B38=""),"",INDIRECT(ADDRESS(ROW(M$23),COLUMN(N23)-'Top-Down Quantity Assumptions'!$B38+'Top-Down Quantity Assumptions'!$B$8+1)))</f>
        <v/>
      </c>
      <c r="O34" t="str">
        <f ca="1">IF(OR(O$12&lt;'Top-Down Quantity Assumptions'!$B38,'Top-Down Quantity Assumptions'!$B38=""),"",INDIRECT(ADDRESS(ROW(N$23),COLUMN(O23)-'Top-Down Quantity Assumptions'!$B38+'Top-Down Quantity Assumptions'!$B$8+1)))</f>
        <v/>
      </c>
      <c r="P34" t="str">
        <f ca="1">IF(OR(P$12&lt;'Top-Down Quantity Assumptions'!$B38,'Top-Down Quantity Assumptions'!$B38=""),"",INDIRECT(ADDRESS(ROW(O$23),COLUMN(P23)-'Top-Down Quantity Assumptions'!$B38+'Top-Down Quantity Assumptions'!$B$8+1)))</f>
        <v/>
      </c>
      <c r="Q34" t="str">
        <f ca="1">IF(OR(Q$12&lt;'Top-Down Quantity Assumptions'!$B38,'Top-Down Quantity Assumptions'!$B38=""),"",INDIRECT(ADDRESS(ROW(P$23),COLUMN(Q23)-'Top-Down Quantity Assumptions'!$B38+'Top-Down Quantity Assumptions'!$B$8+1)))</f>
        <v/>
      </c>
      <c r="R34" t="str">
        <f ca="1">IF(OR(R$12&lt;'Top-Down Quantity Assumptions'!$B38,'Top-Down Quantity Assumptions'!$B38=""),"",INDIRECT(ADDRESS(ROW(Q$23),COLUMN(R23)-'Top-Down Quantity Assumptions'!$B38+'Top-Down Quantity Assumptions'!$B$8+1)))</f>
        <v/>
      </c>
      <c r="S34" t="str">
        <f ca="1">IF(OR(S$12&lt;'Top-Down Quantity Assumptions'!$B38,'Top-Down Quantity Assumptions'!$B38=""),"",INDIRECT(ADDRESS(ROW(R$23),COLUMN(S23)-'Top-Down Quantity Assumptions'!$B38+'Top-Down Quantity Assumptions'!$B$8+1)))</f>
        <v/>
      </c>
      <c r="T34" t="str">
        <f ca="1">IF(OR(T$12&lt;'Top-Down Quantity Assumptions'!$B38,'Top-Down Quantity Assumptions'!$B38=""),"",INDIRECT(ADDRESS(ROW(S$23),COLUMN(T23)-'Top-Down Quantity Assumptions'!$B38+'Top-Down Quantity Assumptions'!$B$8+1)))</f>
        <v/>
      </c>
      <c r="U34" t="str">
        <f ca="1">IF(OR(U$12&lt;'Top-Down Quantity Assumptions'!$B38,'Top-Down Quantity Assumptions'!$B38=""),"",INDIRECT(ADDRESS(ROW(T$23),COLUMN(U23)-'Top-Down Quantity Assumptions'!$B38+'Top-Down Quantity Assumptions'!$B$8+1)))</f>
        <v/>
      </c>
      <c r="V34" t="str">
        <f ca="1">IF(OR(V$12&lt;'Top-Down Quantity Assumptions'!$B38,'Top-Down Quantity Assumptions'!$B38=""),"",INDIRECT(ADDRESS(ROW(U$23),COLUMN(V23)-'Top-Down Quantity Assumptions'!$B38+'Top-Down Quantity Assumptions'!$B$8+1)))</f>
        <v/>
      </c>
      <c r="W34" t="str">
        <f ca="1">IF(OR(W$12&lt;'Top-Down Quantity Assumptions'!$B38,'Top-Down Quantity Assumptions'!$B38=""),"",INDIRECT(ADDRESS(ROW(V$23),COLUMN(W23)-'Top-Down Quantity Assumptions'!$B38+'Top-Down Quantity Assumptions'!$B$8+1)))</f>
        <v/>
      </c>
      <c r="X34" t="str">
        <f ca="1">IF(OR(X$12&lt;'Top-Down Quantity Assumptions'!$B38,'Top-Down Quantity Assumptions'!$B38=""),"",INDIRECT(ADDRESS(ROW(W$23),COLUMN(X23)-'Top-Down Quantity Assumptions'!$B38+'Top-Down Quantity Assumptions'!$B$8+1)))</f>
        <v/>
      </c>
      <c r="Y34" t="str">
        <f ca="1">IF(OR(Y$12&lt;'Top-Down Quantity Assumptions'!$B38,'Top-Down Quantity Assumptions'!$B38=""),"",INDIRECT(ADDRESS(ROW(X$23),COLUMN(Y23)-'Top-Down Quantity Assumptions'!$B38+'Top-Down Quantity Assumptions'!$B$8+1)))</f>
        <v/>
      </c>
      <c r="Z34" t="str">
        <f ca="1">IF(OR(Z$12&lt;'Top-Down Quantity Assumptions'!$B38,'Top-Down Quantity Assumptions'!$B38=""),"",INDIRECT(ADDRESS(ROW(Y$23),COLUMN(Z23)-'Top-Down Quantity Assumptions'!$B38+'Top-Down Quantity Assumptions'!$B$8+1)))</f>
        <v/>
      </c>
      <c r="AA34" t="str">
        <f ca="1">IF(OR(AA$12&lt;'Top-Down Quantity Assumptions'!$B38,'Top-Down Quantity Assumptions'!$B38=""),"",INDIRECT(ADDRESS(ROW(Z$23),COLUMN(AA23)-'Top-Down Quantity Assumptions'!$B38+'Top-Down Quantity Assumptions'!$B$8+1)))</f>
        <v/>
      </c>
      <c r="AB34" t="str">
        <f ca="1">IF(OR(AB$12&lt;'Top-Down Quantity Assumptions'!$B38,'Top-Down Quantity Assumptions'!$B38=""),"",INDIRECT(ADDRESS(ROW(AA$23),COLUMN(AB23)-'Top-Down Quantity Assumptions'!$B38+'Top-Down Quantity Assumptions'!$B$8+1)))</f>
        <v/>
      </c>
      <c r="AC34" t="str">
        <f ca="1">IF(OR(AC$12&lt;'Top-Down Quantity Assumptions'!$B38,'Top-Down Quantity Assumptions'!$B38=""),"",INDIRECT(ADDRESS(ROW(AB$23),COLUMN(AC23)-'Top-Down Quantity Assumptions'!$B38+'Top-Down Quantity Assumptions'!$B$8+1)))</f>
        <v/>
      </c>
      <c r="AD34" t="str">
        <f ca="1">IF(OR(AD$12&lt;'Top-Down Quantity Assumptions'!$B38,'Top-Down Quantity Assumptions'!$B38=""),"",INDIRECT(ADDRESS(ROW(AC$23),COLUMN(AD23)-'Top-Down Quantity Assumptions'!$B38+'Top-Down Quantity Assumptions'!$B$8+1)))</f>
        <v/>
      </c>
      <c r="AE34" t="str">
        <f ca="1">IF(OR(AE$12&lt;'Top-Down Quantity Assumptions'!$B38,'Top-Down Quantity Assumptions'!$B38=""),"",INDIRECT(ADDRESS(ROW(AD$23),COLUMN(AE23)-'Top-Down Quantity Assumptions'!$B38+'Top-Down Quantity Assumptions'!$B$8+1)))</f>
        <v/>
      </c>
      <c r="AF34" t="str">
        <f ca="1">IF(OR(AF$12&lt;'Top-Down Quantity Assumptions'!$B38,'Top-Down Quantity Assumptions'!$B38=""),"",INDIRECT(ADDRESS(ROW(AE$23),COLUMN(AF23)-'Top-Down Quantity Assumptions'!$B38+'Top-Down Quantity Assumptions'!$B$8+1)))</f>
        <v/>
      </c>
      <c r="AG34" t="str">
        <f ca="1">IF(OR(AG$12&lt;'Top-Down Quantity Assumptions'!$B38,'Top-Down Quantity Assumptions'!$B38=""),"",INDIRECT(ADDRESS(ROW(AF$23),COLUMN(AG23)-'Top-Down Quantity Assumptions'!$B38+'Top-Down Quantity Assumptions'!$B$8+1)))</f>
        <v/>
      </c>
      <c r="AH34" t="str">
        <f ca="1">IF(OR(AH$12&lt;'Top-Down Quantity Assumptions'!$B38,'Top-Down Quantity Assumptions'!$B38=""),"",INDIRECT(ADDRESS(ROW(AG$23),COLUMN(AH23)-'Top-Down Quantity Assumptions'!$B38+'Top-Down Quantity Assumptions'!$B$8+1)))</f>
        <v/>
      </c>
      <c r="AI34" t="str">
        <f ca="1">IF(OR(AI$12&lt;'Top-Down Quantity Assumptions'!$B38,'Top-Down Quantity Assumptions'!$B38=""),"",INDIRECT(ADDRESS(ROW(AH$23),COLUMN(AI23)-'Top-Down Quantity Assumptions'!$B38+'Top-Down Quantity Assumptions'!$B$8+1)))</f>
        <v/>
      </c>
      <c r="AJ34" t="str">
        <f ca="1">IF(OR(AJ$12&lt;'Top-Down Quantity Assumptions'!$B38,'Top-Down Quantity Assumptions'!$B38=""),"",INDIRECT(ADDRESS(ROW(AI$23),COLUMN(AJ23)-'Top-Down Quantity Assumptions'!$B38+'Top-Down Quantity Assumptions'!$B$8+1)))</f>
        <v/>
      </c>
      <c r="AK34" t="str">
        <f ca="1">IF(OR(AK$12&lt;'Top-Down Quantity Assumptions'!$B38,'Top-Down Quantity Assumptions'!$B38=""),"",INDIRECT(ADDRESS(ROW(AJ$23),COLUMN(AK23)-'Top-Down Quantity Assumptions'!$B38+'Top-Down Quantity Assumptions'!$B$8+1)))</f>
        <v/>
      </c>
    </row>
    <row r="35" spans="1:37" x14ac:dyDescent="0.25">
      <c r="A35" t="s">
        <v>48</v>
      </c>
      <c r="B35" t="str">
        <f ca="1">IF(OR(B$12&lt;'Top-Down Quantity Assumptions'!$B39,'Top-Down Quantity Assumptions'!$B39=""),"",INDIRECT(ADDRESS(ROW(A$23),COLUMN(B24)-'Top-Down Quantity Assumptions'!$B39+'Top-Down Quantity Assumptions'!$B$8+1)))</f>
        <v/>
      </c>
      <c r="C35" t="str">
        <f ca="1">IF(OR(C$12&lt;'Top-Down Quantity Assumptions'!$B39,'Top-Down Quantity Assumptions'!$B39=""),"",INDIRECT(ADDRESS(ROW(B$23),COLUMN(C24)-'Top-Down Quantity Assumptions'!$B39+'Top-Down Quantity Assumptions'!$B$8+1)))</f>
        <v/>
      </c>
      <c r="D35" t="str">
        <f ca="1">IF(OR(D$12&lt;'Top-Down Quantity Assumptions'!$B39,'Top-Down Quantity Assumptions'!$B39=""),"",INDIRECT(ADDRESS(ROW(C$23),COLUMN(D24)-'Top-Down Quantity Assumptions'!$B39+'Top-Down Quantity Assumptions'!$B$8+1)))</f>
        <v/>
      </c>
      <c r="E35" t="str">
        <f ca="1">IF(OR(E$12&lt;'Top-Down Quantity Assumptions'!$B39,'Top-Down Quantity Assumptions'!$B39=""),"",INDIRECT(ADDRESS(ROW(D$23),COLUMN(E24)-'Top-Down Quantity Assumptions'!$B39+'Top-Down Quantity Assumptions'!$B$8+1)))</f>
        <v/>
      </c>
      <c r="F35" t="str">
        <f ca="1">IF(OR(F$12&lt;'Top-Down Quantity Assumptions'!$B39,'Top-Down Quantity Assumptions'!$B39=""),"",INDIRECT(ADDRESS(ROW(E$23),COLUMN(F24)-'Top-Down Quantity Assumptions'!$B39+'Top-Down Quantity Assumptions'!$B$8+1)))</f>
        <v/>
      </c>
      <c r="G35" t="str">
        <f ca="1">IF(OR(G$12&lt;'Top-Down Quantity Assumptions'!$B39,'Top-Down Quantity Assumptions'!$B39=""),"",INDIRECT(ADDRESS(ROW(F$23),COLUMN(G24)-'Top-Down Quantity Assumptions'!$B39+'Top-Down Quantity Assumptions'!$B$8+1)))</f>
        <v/>
      </c>
      <c r="H35" t="str">
        <f ca="1">IF(OR(H$12&lt;'Top-Down Quantity Assumptions'!$B39,'Top-Down Quantity Assumptions'!$B39=""),"",INDIRECT(ADDRESS(ROW(G$23),COLUMN(H24)-'Top-Down Quantity Assumptions'!$B39+'Top-Down Quantity Assumptions'!$B$8+1)))</f>
        <v/>
      </c>
      <c r="I35" t="str">
        <f ca="1">IF(OR(I$12&lt;'Top-Down Quantity Assumptions'!$B39,'Top-Down Quantity Assumptions'!$B39=""),"",INDIRECT(ADDRESS(ROW(H$23),COLUMN(I24)-'Top-Down Quantity Assumptions'!$B39+'Top-Down Quantity Assumptions'!$B$8+1)))</f>
        <v/>
      </c>
      <c r="J35" t="str">
        <f ca="1">IF(OR(J$12&lt;'Top-Down Quantity Assumptions'!$B39,'Top-Down Quantity Assumptions'!$B39=""),"",INDIRECT(ADDRESS(ROW(I$23),COLUMN(J24)-'Top-Down Quantity Assumptions'!$B39+'Top-Down Quantity Assumptions'!$B$8+1)))</f>
        <v/>
      </c>
      <c r="K35" t="str">
        <f ca="1">IF(OR(K$12&lt;'Top-Down Quantity Assumptions'!$B39,'Top-Down Quantity Assumptions'!$B39=""),"",INDIRECT(ADDRESS(ROW(J$23),COLUMN(K24)-'Top-Down Quantity Assumptions'!$B39+'Top-Down Quantity Assumptions'!$B$8+1)))</f>
        <v/>
      </c>
      <c r="L35" t="str">
        <f ca="1">IF(OR(L$12&lt;'Top-Down Quantity Assumptions'!$B39,'Top-Down Quantity Assumptions'!$B39=""),"",INDIRECT(ADDRESS(ROW(K$23),COLUMN(L24)-'Top-Down Quantity Assumptions'!$B39+'Top-Down Quantity Assumptions'!$B$8+1)))</f>
        <v/>
      </c>
      <c r="M35" t="str">
        <f ca="1">IF(OR(M$12&lt;'Top-Down Quantity Assumptions'!$B39,'Top-Down Quantity Assumptions'!$B39=""),"",INDIRECT(ADDRESS(ROW(L$23),COLUMN(M24)-'Top-Down Quantity Assumptions'!$B39+'Top-Down Quantity Assumptions'!$B$8+1)))</f>
        <v/>
      </c>
      <c r="N35" t="str">
        <f ca="1">IF(OR(N$12&lt;'Top-Down Quantity Assumptions'!$B39,'Top-Down Quantity Assumptions'!$B39=""),"",INDIRECT(ADDRESS(ROW(M$23),COLUMN(N24)-'Top-Down Quantity Assumptions'!$B39+'Top-Down Quantity Assumptions'!$B$8+1)))</f>
        <v/>
      </c>
      <c r="O35" t="str">
        <f ca="1">IF(OR(O$12&lt;'Top-Down Quantity Assumptions'!$B39,'Top-Down Quantity Assumptions'!$B39=""),"",INDIRECT(ADDRESS(ROW(N$23),COLUMN(O24)-'Top-Down Quantity Assumptions'!$B39+'Top-Down Quantity Assumptions'!$B$8+1)))</f>
        <v/>
      </c>
      <c r="P35" t="str">
        <f ca="1">IF(OR(P$12&lt;'Top-Down Quantity Assumptions'!$B39,'Top-Down Quantity Assumptions'!$B39=""),"",INDIRECT(ADDRESS(ROW(O$23),COLUMN(P24)-'Top-Down Quantity Assumptions'!$B39+'Top-Down Quantity Assumptions'!$B$8+1)))</f>
        <v/>
      </c>
      <c r="Q35" t="str">
        <f ca="1">IF(OR(Q$12&lt;'Top-Down Quantity Assumptions'!$B39,'Top-Down Quantity Assumptions'!$B39=""),"",INDIRECT(ADDRESS(ROW(P$23),COLUMN(Q24)-'Top-Down Quantity Assumptions'!$B39+'Top-Down Quantity Assumptions'!$B$8+1)))</f>
        <v/>
      </c>
      <c r="R35" t="str">
        <f ca="1">IF(OR(R$12&lt;'Top-Down Quantity Assumptions'!$B39,'Top-Down Quantity Assumptions'!$B39=""),"",INDIRECT(ADDRESS(ROW(Q$23),COLUMN(R24)-'Top-Down Quantity Assumptions'!$B39+'Top-Down Quantity Assumptions'!$B$8+1)))</f>
        <v/>
      </c>
      <c r="S35" t="str">
        <f ca="1">IF(OR(S$12&lt;'Top-Down Quantity Assumptions'!$B39,'Top-Down Quantity Assumptions'!$B39=""),"",INDIRECT(ADDRESS(ROW(R$23),COLUMN(S24)-'Top-Down Quantity Assumptions'!$B39+'Top-Down Quantity Assumptions'!$B$8+1)))</f>
        <v/>
      </c>
      <c r="T35" t="str">
        <f ca="1">IF(OR(T$12&lt;'Top-Down Quantity Assumptions'!$B39,'Top-Down Quantity Assumptions'!$B39=""),"",INDIRECT(ADDRESS(ROW(S$23),COLUMN(T24)-'Top-Down Quantity Assumptions'!$B39+'Top-Down Quantity Assumptions'!$B$8+1)))</f>
        <v/>
      </c>
      <c r="U35" t="str">
        <f ca="1">IF(OR(U$12&lt;'Top-Down Quantity Assumptions'!$B39,'Top-Down Quantity Assumptions'!$B39=""),"",INDIRECT(ADDRESS(ROW(T$23),COLUMN(U24)-'Top-Down Quantity Assumptions'!$B39+'Top-Down Quantity Assumptions'!$B$8+1)))</f>
        <v/>
      </c>
      <c r="V35" t="str">
        <f ca="1">IF(OR(V$12&lt;'Top-Down Quantity Assumptions'!$B39,'Top-Down Quantity Assumptions'!$B39=""),"",INDIRECT(ADDRESS(ROW(U$23),COLUMN(V24)-'Top-Down Quantity Assumptions'!$B39+'Top-Down Quantity Assumptions'!$B$8+1)))</f>
        <v/>
      </c>
      <c r="W35" t="str">
        <f ca="1">IF(OR(W$12&lt;'Top-Down Quantity Assumptions'!$B39,'Top-Down Quantity Assumptions'!$B39=""),"",INDIRECT(ADDRESS(ROW(V$23),COLUMN(W24)-'Top-Down Quantity Assumptions'!$B39+'Top-Down Quantity Assumptions'!$B$8+1)))</f>
        <v/>
      </c>
      <c r="X35" t="str">
        <f ca="1">IF(OR(X$12&lt;'Top-Down Quantity Assumptions'!$B39,'Top-Down Quantity Assumptions'!$B39=""),"",INDIRECT(ADDRESS(ROW(W$23),COLUMN(X24)-'Top-Down Quantity Assumptions'!$B39+'Top-Down Quantity Assumptions'!$B$8+1)))</f>
        <v/>
      </c>
      <c r="Y35" t="str">
        <f ca="1">IF(OR(Y$12&lt;'Top-Down Quantity Assumptions'!$B39,'Top-Down Quantity Assumptions'!$B39=""),"",INDIRECT(ADDRESS(ROW(X$23),COLUMN(Y24)-'Top-Down Quantity Assumptions'!$B39+'Top-Down Quantity Assumptions'!$B$8+1)))</f>
        <v/>
      </c>
      <c r="Z35" t="str">
        <f ca="1">IF(OR(Z$12&lt;'Top-Down Quantity Assumptions'!$B39,'Top-Down Quantity Assumptions'!$B39=""),"",INDIRECT(ADDRESS(ROW(Y$23),COLUMN(Z24)-'Top-Down Quantity Assumptions'!$B39+'Top-Down Quantity Assumptions'!$B$8+1)))</f>
        <v/>
      </c>
      <c r="AA35" t="str">
        <f ca="1">IF(OR(AA$12&lt;'Top-Down Quantity Assumptions'!$B39,'Top-Down Quantity Assumptions'!$B39=""),"",INDIRECT(ADDRESS(ROW(Z$23),COLUMN(AA24)-'Top-Down Quantity Assumptions'!$B39+'Top-Down Quantity Assumptions'!$B$8+1)))</f>
        <v/>
      </c>
      <c r="AB35" t="str">
        <f ca="1">IF(OR(AB$12&lt;'Top-Down Quantity Assumptions'!$B39,'Top-Down Quantity Assumptions'!$B39=""),"",INDIRECT(ADDRESS(ROW(AA$23),COLUMN(AB24)-'Top-Down Quantity Assumptions'!$B39+'Top-Down Quantity Assumptions'!$B$8+1)))</f>
        <v/>
      </c>
      <c r="AC35" t="str">
        <f ca="1">IF(OR(AC$12&lt;'Top-Down Quantity Assumptions'!$B39,'Top-Down Quantity Assumptions'!$B39=""),"",INDIRECT(ADDRESS(ROW(AB$23),COLUMN(AC24)-'Top-Down Quantity Assumptions'!$B39+'Top-Down Quantity Assumptions'!$B$8+1)))</f>
        <v/>
      </c>
      <c r="AD35" t="str">
        <f ca="1">IF(OR(AD$12&lt;'Top-Down Quantity Assumptions'!$B39,'Top-Down Quantity Assumptions'!$B39=""),"",INDIRECT(ADDRESS(ROW(AC$23),COLUMN(AD24)-'Top-Down Quantity Assumptions'!$B39+'Top-Down Quantity Assumptions'!$B$8+1)))</f>
        <v/>
      </c>
      <c r="AE35" t="str">
        <f ca="1">IF(OR(AE$12&lt;'Top-Down Quantity Assumptions'!$B39,'Top-Down Quantity Assumptions'!$B39=""),"",INDIRECT(ADDRESS(ROW(AD$23),COLUMN(AE24)-'Top-Down Quantity Assumptions'!$B39+'Top-Down Quantity Assumptions'!$B$8+1)))</f>
        <v/>
      </c>
      <c r="AF35" t="str">
        <f ca="1">IF(OR(AF$12&lt;'Top-Down Quantity Assumptions'!$B39,'Top-Down Quantity Assumptions'!$B39=""),"",INDIRECT(ADDRESS(ROW(AE$23),COLUMN(AF24)-'Top-Down Quantity Assumptions'!$B39+'Top-Down Quantity Assumptions'!$B$8+1)))</f>
        <v/>
      </c>
      <c r="AG35" t="str">
        <f ca="1">IF(OR(AG$12&lt;'Top-Down Quantity Assumptions'!$B39,'Top-Down Quantity Assumptions'!$B39=""),"",INDIRECT(ADDRESS(ROW(AF$23),COLUMN(AG24)-'Top-Down Quantity Assumptions'!$B39+'Top-Down Quantity Assumptions'!$B$8+1)))</f>
        <v/>
      </c>
      <c r="AH35" t="str">
        <f ca="1">IF(OR(AH$12&lt;'Top-Down Quantity Assumptions'!$B39,'Top-Down Quantity Assumptions'!$B39=""),"",INDIRECT(ADDRESS(ROW(AG$23),COLUMN(AH24)-'Top-Down Quantity Assumptions'!$B39+'Top-Down Quantity Assumptions'!$B$8+1)))</f>
        <v/>
      </c>
      <c r="AI35" t="str">
        <f ca="1">IF(OR(AI$12&lt;'Top-Down Quantity Assumptions'!$B39,'Top-Down Quantity Assumptions'!$B39=""),"",INDIRECT(ADDRESS(ROW(AH$23),COLUMN(AI24)-'Top-Down Quantity Assumptions'!$B39+'Top-Down Quantity Assumptions'!$B$8+1)))</f>
        <v/>
      </c>
      <c r="AJ35" t="str">
        <f ca="1">IF(OR(AJ$12&lt;'Top-Down Quantity Assumptions'!$B39,'Top-Down Quantity Assumptions'!$B39=""),"",INDIRECT(ADDRESS(ROW(AI$23),COLUMN(AJ24)-'Top-Down Quantity Assumptions'!$B39+'Top-Down Quantity Assumptions'!$B$8+1)))</f>
        <v/>
      </c>
      <c r="AK35" t="str">
        <f ca="1">IF(OR(AK$12&lt;'Top-Down Quantity Assumptions'!$B39,'Top-Down Quantity Assumptions'!$B39=""),"",INDIRECT(ADDRESS(ROW(AJ$23),COLUMN(AK24)-'Top-Down Quantity Assumptions'!$B39+'Top-Down Quantity Assumptions'!$B$8+1)))</f>
        <v/>
      </c>
    </row>
    <row r="36" spans="1:37" s="9" customFormat="1" x14ac:dyDescent="0.25">
      <c r="A36" s="9" t="s">
        <v>50</v>
      </c>
      <c r="B36" s="9">
        <f ca="1">SUM(B26:B35)</f>
        <v>0</v>
      </c>
      <c r="C36" s="9">
        <f t="shared" ref="C36:AK36" ca="1" si="50">SUM(C26:C35)</f>
        <v>0</v>
      </c>
      <c r="D36" s="9">
        <f t="shared" ca="1" si="50"/>
        <v>0</v>
      </c>
      <c r="E36" s="9">
        <f t="shared" ca="1" si="50"/>
        <v>0</v>
      </c>
      <c r="F36" s="9">
        <f t="shared" ca="1" si="50"/>
        <v>0</v>
      </c>
      <c r="G36" s="9">
        <f t="shared" ca="1" si="50"/>
        <v>0</v>
      </c>
      <c r="H36" s="9">
        <f t="shared" ca="1" si="50"/>
        <v>0</v>
      </c>
      <c r="I36" s="9">
        <f t="shared" ca="1" si="50"/>
        <v>0</v>
      </c>
      <c r="J36" s="9">
        <f t="shared" ca="1" si="50"/>
        <v>0</v>
      </c>
      <c r="K36" s="9">
        <f t="shared" ca="1" si="50"/>
        <v>0</v>
      </c>
      <c r="L36" s="9">
        <f t="shared" ca="1" si="50"/>
        <v>0</v>
      </c>
      <c r="M36" s="9">
        <f t="shared" ca="1" si="50"/>
        <v>0</v>
      </c>
      <c r="N36" s="9">
        <f t="shared" ca="1" si="50"/>
        <v>0</v>
      </c>
      <c r="O36" s="9">
        <f t="shared" ca="1" si="50"/>
        <v>0</v>
      </c>
      <c r="P36" s="9">
        <f t="shared" ca="1" si="50"/>
        <v>0</v>
      </c>
      <c r="Q36" s="9">
        <f t="shared" ca="1" si="50"/>
        <v>0</v>
      </c>
      <c r="R36" s="9">
        <f t="shared" ca="1" si="50"/>
        <v>0</v>
      </c>
      <c r="S36" s="9">
        <f t="shared" ca="1" si="50"/>
        <v>0</v>
      </c>
      <c r="T36" s="9">
        <f t="shared" ca="1" si="50"/>
        <v>0</v>
      </c>
      <c r="U36" s="9">
        <f t="shared" ca="1" si="50"/>
        <v>0</v>
      </c>
      <c r="V36" s="9">
        <f t="shared" ca="1" si="50"/>
        <v>0</v>
      </c>
      <c r="W36" s="9">
        <f t="shared" ca="1" si="50"/>
        <v>0</v>
      </c>
      <c r="X36" s="9">
        <f t="shared" ca="1" si="50"/>
        <v>0</v>
      </c>
      <c r="Y36" s="9">
        <f t="shared" ca="1" si="50"/>
        <v>0</v>
      </c>
      <c r="Z36" s="9">
        <f t="shared" ca="1" si="50"/>
        <v>0</v>
      </c>
      <c r="AA36" s="9">
        <f t="shared" ca="1" si="50"/>
        <v>0</v>
      </c>
      <c r="AB36" s="9">
        <f t="shared" ca="1" si="50"/>
        <v>0</v>
      </c>
      <c r="AC36" s="9">
        <f t="shared" ca="1" si="50"/>
        <v>0</v>
      </c>
      <c r="AD36" s="9">
        <f t="shared" ca="1" si="50"/>
        <v>0</v>
      </c>
      <c r="AE36" s="9">
        <f t="shared" ca="1" si="50"/>
        <v>0</v>
      </c>
      <c r="AF36" s="9">
        <f t="shared" ca="1" si="50"/>
        <v>0</v>
      </c>
      <c r="AG36" s="9">
        <f t="shared" ca="1" si="50"/>
        <v>0</v>
      </c>
      <c r="AH36" s="9">
        <f t="shared" ca="1" si="50"/>
        <v>0</v>
      </c>
      <c r="AI36" s="9">
        <f t="shared" ca="1" si="50"/>
        <v>0</v>
      </c>
      <c r="AJ36" s="9">
        <f t="shared" ca="1" si="50"/>
        <v>0</v>
      </c>
      <c r="AK36" s="9">
        <f t="shared" ca="1" si="50"/>
        <v>22125.569366874191</v>
      </c>
    </row>
    <row r="37" spans="1:37" s="9" customFormat="1" x14ac:dyDescent="0.25">
      <c r="A37" s="9" t="s">
        <v>32</v>
      </c>
      <c r="B37" s="9">
        <f ca="1">B36+B23</f>
        <v>0</v>
      </c>
      <c r="C37" s="9">
        <f t="shared" ref="C37:AK37" ca="1" si="51">C36+C23</f>
        <v>0</v>
      </c>
      <c r="D37" s="9">
        <f t="shared" ca="1" si="51"/>
        <v>0</v>
      </c>
      <c r="E37" s="9">
        <f t="shared" ca="1" si="51"/>
        <v>0</v>
      </c>
      <c r="F37" s="9">
        <f t="shared" ca="1" si="51"/>
        <v>0</v>
      </c>
      <c r="G37" s="9">
        <f t="shared" ca="1" si="51"/>
        <v>0</v>
      </c>
      <c r="H37" s="9">
        <f t="shared" ca="1" si="51"/>
        <v>22125.569366874191</v>
      </c>
      <c r="I37" s="9">
        <f t="shared" ca="1" si="51"/>
        <v>23317.975968683179</v>
      </c>
      <c r="J37" s="9">
        <f t="shared" ca="1" si="51"/>
        <v>24510.382570492162</v>
      </c>
      <c r="K37" s="9">
        <f t="shared" ca="1" si="51"/>
        <v>47828.358539175344</v>
      </c>
      <c r="L37" s="9">
        <f t="shared" ca="1" si="51"/>
        <v>50213.171742793318</v>
      </c>
      <c r="M37" s="9">
        <f t="shared" ca="1" si="51"/>
        <v>52597.984946411292</v>
      </c>
      <c r="N37" s="9">
        <f t="shared" ca="1" si="51"/>
        <v>77108.367516903454</v>
      </c>
      <c r="O37" s="9">
        <f t="shared" ca="1" si="51"/>
        <v>80685.587322330422</v>
      </c>
      <c r="P37" s="9">
        <f t="shared" ca="1" si="51"/>
        <v>84262.807127757362</v>
      </c>
      <c r="Q37" s="9">
        <f t="shared" ca="1" si="51"/>
        <v>109965.59630005855</v>
      </c>
      <c r="R37" s="9">
        <f t="shared" ca="1" si="51"/>
        <v>114735.22270729448</v>
      </c>
      <c r="S37" s="9">
        <f t="shared" ca="1" si="51"/>
        <v>119504.84911453037</v>
      </c>
      <c r="T37" s="9">
        <f t="shared" ca="1" si="51"/>
        <v>145154.97555568456</v>
      </c>
      <c r="U37" s="9">
        <f t="shared" ca="1" si="51"/>
        <v>151343.38480708512</v>
      </c>
      <c r="V37" s="9">
        <f t="shared" ca="1" si="51"/>
        <v>157531.79405848566</v>
      </c>
      <c r="W37" s="9">
        <f t="shared" ca="1" si="51"/>
        <v>184600.70334380443</v>
      </c>
      <c r="X37" s="9">
        <f t="shared" ca="1" si="51"/>
        <v>192207.89543936966</v>
      </c>
      <c r="Y37" s="9">
        <f t="shared" ca="1" si="51"/>
        <v>199815.08753493475</v>
      </c>
      <c r="Z37" s="9">
        <f t="shared" ca="1" si="51"/>
        <v>228302.77966441814</v>
      </c>
      <c r="AA37" s="9">
        <f t="shared" ca="1" si="51"/>
        <v>237328.75460414804</v>
      </c>
      <c r="AB37" s="9">
        <f t="shared" ca="1" si="51"/>
        <v>246354.72954387777</v>
      </c>
      <c r="AC37" s="9">
        <f t="shared" ca="1" si="51"/>
        <v>276261.20451752568</v>
      </c>
      <c r="AD37" s="9">
        <f t="shared" ca="1" si="51"/>
        <v>286705.96230142022</v>
      </c>
      <c r="AE37" s="9">
        <f t="shared" ca="1" si="51"/>
        <v>297150.72008531459</v>
      </c>
      <c r="AF37" s="9">
        <f t="shared" ca="1" si="51"/>
        <v>328989.67961889406</v>
      </c>
      <c r="AG37" s="9">
        <f t="shared" ca="1" si="51"/>
        <v>340759.81993499555</v>
      </c>
      <c r="AH37" s="9">
        <f t="shared" ca="1" si="51"/>
        <v>352529.96025109699</v>
      </c>
      <c r="AI37" s="9">
        <f t="shared" ca="1" si="51"/>
        <v>385694.30231688358</v>
      </c>
      <c r="AJ37" s="9">
        <f t="shared" ca="1" si="51"/>
        <v>398789.82516519178</v>
      </c>
      <c r="AK37" s="9">
        <f t="shared" ca="1" si="51"/>
        <v>434010.91738037451</v>
      </c>
    </row>
    <row r="40" spans="1:37" ht="20.25" x14ac:dyDescent="0.3">
      <c r="A40" s="22" t="s">
        <v>76</v>
      </c>
    </row>
    <row r="41" spans="1:37" x14ac:dyDescent="0.25">
      <c r="A41" s="16" t="str">
        <f>IF('Bottom-Up Assumptions'!A17&lt;&gt;"",'Bottom-Up Assumptions'!A17,"")</f>
        <v>Print</v>
      </c>
    </row>
    <row r="42" spans="1:37" x14ac:dyDescent="0.25">
      <c r="A42" s="28" t="str">
        <f>IF('Bottom-Up Assumptions'!A18&lt;&gt;"",'Bottom-Up Assumptions'!A18,"")</f>
        <v>Number of ads per month</v>
      </c>
      <c r="B42">
        <f>IF(B$13&gt;0,'Bottom-Up Assumptions'!$B18*(1+'Bottom-Up Assumptions'!$B$13)^('Intermediate Work'!B$13-1),0)</f>
        <v>0</v>
      </c>
      <c r="C42">
        <f>IF(C$13&gt;0,'Bottom-Up Assumptions'!$B18*(1+'Bottom-Up Assumptions'!$B$13)^('Intermediate Work'!C$13-1),0)</f>
        <v>0</v>
      </c>
      <c r="D42">
        <f>IF(D$13&gt;0,'Bottom-Up Assumptions'!$B18*(1+'Bottom-Up Assumptions'!$B$13)^('Intermediate Work'!D$13-1),0)</f>
        <v>0</v>
      </c>
      <c r="E42">
        <f>IF(E$13&gt;0,'Bottom-Up Assumptions'!$B18*(1+'Bottom-Up Assumptions'!$B$13)^('Intermediate Work'!E$13-1),0)</f>
        <v>0</v>
      </c>
      <c r="F42">
        <f>IF(F$13&gt;0,'Bottom-Up Assumptions'!$B18*(1+'Bottom-Up Assumptions'!$B$13)^('Intermediate Work'!F$13-1),0)</f>
        <v>0</v>
      </c>
      <c r="G42">
        <f>IF(G$13&gt;0,'Bottom-Up Assumptions'!$B18*(1+'Bottom-Up Assumptions'!$B$13)^('Intermediate Work'!G$13-1),0)</f>
        <v>0</v>
      </c>
      <c r="H42">
        <f>IF(H$13&gt;0,'Bottom-Up Assumptions'!$B18*(1+'Bottom-Up Assumptions'!$B$13)^('Intermediate Work'!H$13-1),0)</f>
        <v>2</v>
      </c>
      <c r="I42">
        <f>IF(I$13&gt;0,'Bottom-Up Assumptions'!$B18*(1+'Bottom-Up Assumptions'!$B$13)^('Intermediate Work'!I$13-1),0)</f>
        <v>2.0099999999999998</v>
      </c>
      <c r="J42">
        <f>IF(J$13&gt;0,'Bottom-Up Assumptions'!$B18*(1+'Bottom-Up Assumptions'!$B$13)^('Intermediate Work'!J$13-1),0)</f>
        <v>2.0200499999999995</v>
      </c>
      <c r="K42">
        <f>IF(K$13&gt;0,'Bottom-Up Assumptions'!$B18*(1+'Bottom-Up Assumptions'!$B$13)^('Intermediate Work'!K$13-1),0)</f>
        <v>2.0301502499999993</v>
      </c>
      <c r="L42">
        <f>IF(L$13&gt;0,'Bottom-Up Assumptions'!$B18*(1+'Bottom-Up Assumptions'!$B$13)^('Intermediate Work'!L$13-1),0)</f>
        <v>2.0403010012499987</v>
      </c>
      <c r="M42">
        <f>IF(M$13&gt;0,'Bottom-Up Assumptions'!$B18*(1+'Bottom-Up Assumptions'!$B$13)^('Intermediate Work'!M$13-1),0)</f>
        <v>2.0505025062562483</v>
      </c>
      <c r="N42">
        <f>IF(N$13&gt;0,'Bottom-Up Assumptions'!$B18*(1+'Bottom-Up Assumptions'!$B$13)^('Intermediate Work'!N$13-1),0)</f>
        <v>2.0607550187875292</v>
      </c>
      <c r="O42">
        <f>IF(O$13&gt;0,'Bottom-Up Assumptions'!$B18*(1+'Bottom-Up Assumptions'!$B$13)^('Intermediate Work'!O$13-1),0)</f>
        <v>2.0710587938814666</v>
      </c>
      <c r="P42">
        <f>IF(P$13&gt;0,'Bottom-Up Assumptions'!$B18*(1+'Bottom-Up Assumptions'!$B$13)^('Intermediate Work'!P$13-1),0)</f>
        <v>2.0814140878508738</v>
      </c>
      <c r="Q42">
        <f>IF(Q$13&gt;0,'Bottom-Up Assumptions'!$B18*(1+'Bottom-Up Assumptions'!$B$13)^('Intermediate Work'!Q$13-1),0)</f>
        <v>2.091821158290128</v>
      </c>
      <c r="R42">
        <f>IF(R$13&gt;0,'Bottom-Up Assumptions'!$B18*(1+'Bottom-Up Assumptions'!$B$13)^('Intermediate Work'!R$13-1),0)</f>
        <v>2.1022802640815783</v>
      </c>
      <c r="S42">
        <f>IF(S$13&gt;0,'Bottom-Up Assumptions'!$B18*(1+'Bottom-Up Assumptions'!$B$13)^('Intermediate Work'!S$13-1),0)</f>
        <v>2.112791665401986</v>
      </c>
      <c r="T42">
        <f>IF(T$13&gt;0,'Bottom-Up Assumptions'!$B18*(1+'Bottom-Up Assumptions'!$B$13)^('Intermediate Work'!T$13-1),0)</f>
        <v>2.1233556237289952</v>
      </c>
      <c r="U42">
        <f>IF(U$13&gt;0,'Bottom-Up Assumptions'!$B18*(1+'Bottom-Up Assumptions'!$B$13)^('Intermediate Work'!U$13-1),0)</f>
        <v>2.13397240184764</v>
      </c>
      <c r="V42">
        <f>IF(V$13&gt;0,'Bottom-Up Assumptions'!$B18*(1+'Bottom-Up Assumptions'!$B$13)^('Intermediate Work'!V$13-1),0)</f>
        <v>2.1446422638568778</v>
      </c>
      <c r="W42">
        <f>IF(W$13&gt;0,'Bottom-Up Assumptions'!$B18*(1+'Bottom-Up Assumptions'!$B$13)^('Intermediate Work'!W$13-1),0)</f>
        <v>2.1553654751761617</v>
      </c>
      <c r="X42">
        <f>IF(X$13&gt;0,'Bottom-Up Assumptions'!$B18*(1+'Bottom-Up Assumptions'!$B$13)^('Intermediate Work'!X$13-1),0)</f>
        <v>2.1661423025520423</v>
      </c>
      <c r="Y42">
        <f>IF(Y$13&gt;0,'Bottom-Up Assumptions'!$B18*(1+'Bottom-Up Assumptions'!$B$13)^('Intermediate Work'!Y$13-1),0)</f>
        <v>2.1769730140648025</v>
      </c>
      <c r="Z42">
        <f>IF(Z$13&gt;0,'Bottom-Up Assumptions'!$B18*(1+'Bottom-Up Assumptions'!$B$13)^('Intermediate Work'!Z$13-1),0)</f>
        <v>2.1878578791351257</v>
      </c>
      <c r="AA42">
        <f>IF(AA$13&gt;0,'Bottom-Up Assumptions'!$B18*(1+'Bottom-Up Assumptions'!$B$13)^('Intermediate Work'!AA$13-1),0)</f>
        <v>2.1987971685308012</v>
      </c>
      <c r="AB42">
        <f>IF(AB$13&gt;0,'Bottom-Up Assumptions'!$B18*(1+'Bottom-Up Assumptions'!$B$13)^('Intermediate Work'!AB$13-1),0)</f>
        <v>2.209791154373455</v>
      </c>
      <c r="AC42">
        <f>IF(AC$13&gt;0,'Bottom-Up Assumptions'!$B18*(1+'Bottom-Up Assumptions'!$B$13)^('Intermediate Work'!AC$13-1),0)</f>
        <v>2.2208401101453217</v>
      </c>
      <c r="AD42">
        <f>IF(AD$13&gt;0,'Bottom-Up Assumptions'!$B18*(1+'Bottom-Up Assumptions'!$B$13)^('Intermediate Work'!AD$13-1),0)</f>
        <v>2.2319443106960479</v>
      </c>
      <c r="AE42">
        <f>IF(AE$13&gt;0,'Bottom-Up Assumptions'!$B18*(1+'Bottom-Up Assumptions'!$B$13)^('Intermediate Work'!AE$13-1),0)</f>
        <v>2.2431040322495277</v>
      </c>
      <c r="AF42">
        <f>IF(AF$13&gt;0,'Bottom-Up Assumptions'!$B18*(1+'Bottom-Up Assumptions'!$B$13)^('Intermediate Work'!AF$13-1),0)</f>
        <v>2.2543195524107755</v>
      </c>
      <c r="AG42">
        <f>IF(AG$13&gt;0,'Bottom-Up Assumptions'!$B18*(1+'Bottom-Up Assumptions'!$B$13)^('Intermediate Work'!AG$13-1),0)</f>
        <v>2.265591150172829</v>
      </c>
      <c r="AH42">
        <f>IF(AH$13&gt;0,'Bottom-Up Assumptions'!$B18*(1+'Bottom-Up Assumptions'!$B$13)^('Intermediate Work'!AH$13-1),0)</f>
        <v>2.2769191059236928</v>
      </c>
      <c r="AI42">
        <f>IF(AI$13&gt;0,'Bottom-Up Assumptions'!$B18*(1+'Bottom-Up Assumptions'!$B$13)^('Intermediate Work'!AI$13-1),0)</f>
        <v>2.288303701453311</v>
      </c>
      <c r="AJ42">
        <f>IF(AJ$13&gt;0,'Bottom-Up Assumptions'!$B18*(1+'Bottom-Up Assumptions'!$B$13)^('Intermediate Work'!AJ$13-1),0)</f>
        <v>2.299745219960577</v>
      </c>
      <c r="AK42">
        <f>IF(AK$13&gt;0,'Bottom-Up Assumptions'!$B18*(1+'Bottom-Up Assumptions'!$B$13)^('Intermediate Work'!AK$13-1),0)</f>
        <v>2.3112439460603795</v>
      </c>
    </row>
    <row r="43" spans="1:37" x14ac:dyDescent="0.25">
      <c r="A43" s="28" t="str">
        <f>IF('Bottom-Up Assumptions'!A19&lt;&gt;"",'Bottom-Up Assumptions'!A19,"")</f>
        <v>Unique target customers who will become aware</v>
      </c>
      <c r="B43">
        <f>IF(B$13&gt;0,'Bottom-Up Assumptions'!$B19*(1+'Bottom-Up Assumptions'!$B$13)^('Intermediate Work'!B$13-1),0)</f>
        <v>0</v>
      </c>
      <c r="C43">
        <f>IF(C$13&gt;0,'Bottom-Up Assumptions'!$B19*(1+'Bottom-Up Assumptions'!$B$13)^('Intermediate Work'!C$13-1),0)</f>
        <v>0</v>
      </c>
      <c r="D43">
        <f>IF(D$13&gt;0,'Bottom-Up Assumptions'!$B19*(1+'Bottom-Up Assumptions'!$B$13)^('Intermediate Work'!D$13-1),0)</f>
        <v>0</v>
      </c>
      <c r="E43">
        <f>IF(E$13&gt;0,'Bottom-Up Assumptions'!$B19*(1+'Bottom-Up Assumptions'!$B$13)^('Intermediate Work'!E$13-1),0)</f>
        <v>0</v>
      </c>
      <c r="F43">
        <f>IF(F$13&gt;0,'Bottom-Up Assumptions'!$B19*(1+'Bottom-Up Assumptions'!$B$13)^('Intermediate Work'!F$13-1),0)</f>
        <v>0</v>
      </c>
      <c r="G43">
        <f>IF(G$13&gt;0,'Bottom-Up Assumptions'!$B19*(1+'Bottom-Up Assumptions'!$B$13)^('Intermediate Work'!G$13-1),0)</f>
        <v>0</v>
      </c>
      <c r="H43">
        <f>IF(H$13&gt;0,'Bottom-Up Assumptions'!$B19*(1+'Bottom-Up Assumptions'!$B$13)^('Intermediate Work'!H$13-1),0)</f>
        <v>111000</v>
      </c>
      <c r="I43">
        <f>IF(I$13&gt;0,'Bottom-Up Assumptions'!$B19*(1+'Bottom-Up Assumptions'!$B$13)^('Intermediate Work'!I$13-1),0)</f>
        <v>111554.99999999999</v>
      </c>
      <c r="J43">
        <f>IF(J$13&gt;0,'Bottom-Up Assumptions'!$B19*(1+'Bottom-Up Assumptions'!$B$13)^('Intermediate Work'!J$13-1),0)</f>
        <v>112112.77499999997</v>
      </c>
      <c r="K43">
        <f>IF(K$13&gt;0,'Bottom-Up Assumptions'!$B19*(1+'Bottom-Up Assumptions'!$B$13)^('Intermediate Work'!K$13-1),0)</f>
        <v>112673.33887499996</v>
      </c>
      <c r="L43">
        <f>IF(L$13&gt;0,'Bottom-Up Assumptions'!$B19*(1+'Bottom-Up Assumptions'!$B$13)^('Intermediate Work'!L$13-1),0)</f>
        <v>113236.70556937493</v>
      </c>
      <c r="M43">
        <f>IF(M$13&gt;0,'Bottom-Up Assumptions'!$B19*(1+'Bottom-Up Assumptions'!$B$13)^('Intermediate Work'!M$13-1),0)</f>
        <v>113802.88909722178</v>
      </c>
      <c r="N43">
        <f>IF(N$13&gt;0,'Bottom-Up Assumptions'!$B19*(1+'Bottom-Up Assumptions'!$B$13)^('Intermediate Work'!N$13-1),0)</f>
        <v>114371.90354270788</v>
      </c>
      <c r="O43">
        <f>IF(O$13&gt;0,'Bottom-Up Assumptions'!$B19*(1+'Bottom-Up Assumptions'!$B$13)^('Intermediate Work'!O$13-1),0)</f>
        <v>114943.76306042139</v>
      </c>
      <c r="P43">
        <f>IF(P$13&gt;0,'Bottom-Up Assumptions'!$B19*(1+'Bottom-Up Assumptions'!$B$13)^('Intermediate Work'!P$13-1),0)</f>
        <v>115518.48187572349</v>
      </c>
      <c r="Q43">
        <f>IF(Q$13&gt;0,'Bottom-Up Assumptions'!$B19*(1+'Bottom-Up Assumptions'!$B$13)^('Intermediate Work'!Q$13-1),0)</f>
        <v>116096.07428510211</v>
      </c>
      <c r="R43">
        <f>IF(R$13&gt;0,'Bottom-Up Assumptions'!$B19*(1+'Bottom-Up Assumptions'!$B$13)^('Intermediate Work'!R$13-1),0)</f>
        <v>116676.5546565276</v>
      </c>
      <c r="S43">
        <f>IF(S$13&gt;0,'Bottom-Up Assumptions'!$B19*(1+'Bottom-Up Assumptions'!$B$13)^('Intermediate Work'!S$13-1),0)</f>
        <v>117259.93742981022</v>
      </c>
      <c r="T43">
        <f>IF(T$13&gt;0,'Bottom-Up Assumptions'!$B19*(1+'Bottom-Up Assumptions'!$B$13)^('Intermediate Work'!T$13-1),0)</f>
        <v>117846.23711695924</v>
      </c>
      <c r="U43">
        <f>IF(U$13&gt;0,'Bottom-Up Assumptions'!$B19*(1+'Bottom-Up Assumptions'!$B$13)^('Intermediate Work'!U$13-1),0)</f>
        <v>118435.46830254402</v>
      </c>
      <c r="V43">
        <f>IF(V$13&gt;0,'Bottom-Up Assumptions'!$B19*(1+'Bottom-Up Assumptions'!$B$13)^('Intermediate Work'!V$13-1),0)</f>
        <v>119027.64564405673</v>
      </c>
      <c r="W43">
        <f>IF(W$13&gt;0,'Bottom-Up Assumptions'!$B19*(1+'Bottom-Up Assumptions'!$B$13)^('Intermediate Work'!W$13-1),0)</f>
        <v>119622.78387227698</v>
      </c>
      <c r="X43">
        <f>IF(X$13&gt;0,'Bottom-Up Assumptions'!$B19*(1+'Bottom-Up Assumptions'!$B$13)^('Intermediate Work'!X$13-1),0)</f>
        <v>120220.89779163834</v>
      </c>
      <c r="Y43">
        <f>IF(Y$13&gt;0,'Bottom-Up Assumptions'!$B19*(1+'Bottom-Up Assumptions'!$B$13)^('Intermediate Work'!Y$13-1),0)</f>
        <v>120822.00228059654</v>
      </c>
      <c r="Z43">
        <f>IF(Z$13&gt;0,'Bottom-Up Assumptions'!$B19*(1+'Bottom-Up Assumptions'!$B$13)^('Intermediate Work'!Z$13-1),0)</f>
        <v>121426.11229199948</v>
      </c>
      <c r="AA43">
        <f>IF(AA$13&gt;0,'Bottom-Up Assumptions'!$B19*(1+'Bottom-Up Assumptions'!$B$13)^('Intermediate Work'!AA$13-1),0)</f>
        <v>122033.24285345947</v>
      </c>
      <c r="AB43">
        <f>IF(AB$13&gt;0,'Bottom-Up Assumptions'!$B19*(1+'Bottom-Up Assumptions'!$B$13)^('Intermediate Work'!AB$13-1),0)</f>
        <v>122643.40906772675</v>
      </c>
      <c r="AC43">
        <f>IF(AC$13&gt;0,'Bottom-Up Assumptions'!$B19*(1+'Bottom-Up Assumptions'!$B$13)^('Intermediate Work'!AC$13-1),0)</f>
        <v>123256.62611306536</v>
      </c>
      <c r="AD43">
        <f>IF(AD$13&gt;0,'Bottom-Up Assumptions'!$B19*(1+'Bottom-Up Assumptions'!$B$13)^('Intermediate Work'!AD$13-1),0)</f>
        <v>123872.90924363065</v>
      </c>
      <c r="AE43">
        <f>IF(AE$13&gt;0,'Bottom-Up Assumptions'!$B19*(1+'Bottom-Up Assumptions'!$B$13)^('Intermediate Work'!AE$13-1),0)</f>
        <v>124492.27378984878</v>
      </c>
      <c r="AF43">
        <f>IF(AF$13&gt;0,'Bottom-Up Assumptions'!$B19*(1+'Bottom-Up Assumptions'!$B$13)^('Intermediate Work'!AF$13-1),0)</f>
        <v>125114.73515879804</v>
      </c>
      <c r="AG43">
        <f>IF(AG$13&gt;0,'Bottom-Up Assumptions'!$B19*(1+'Bottom-Up Assumptions'!$B$13)^('Intermediate Work'!AG$13-1),0)</f>
        <v>125740.30883459201</v>
      </c>
      <c r="AH43">
        <f>IF(AH$13&gt;0,'Bottom-Up Assumptions'!$B19*(1+'Bottom-Up Assumptions'!$B$13)^('Intermediate Work'!AH$13-1),0)</f>
        <v>126369.01037876496</v>
      </c>
      <c r="AI43">
        <f>IF(AI$13&gt;0,'Bottom-Up Assumptions'!$B19*(1+'Bottom-Up Assumptions'!$B$13)^('Intermediate Work'!AI$13-1),0)</f>
        <v>127000.85543065876</v>
      </c>
      <c r="AJ43">
        <f>IF(AJ$13&gt;0,'Bottom-Up Assumptions'!$B19*(1+'Bottom-Up Assumptions'!$B$13)^('Intermediate Work'!AJ$13-1),0)</f>
        <v>127635.85970781202</v>
      </c>
      <c r="AK43">
        <f>IF(AK$13&gt;0,'Bottom-Up Assumptions'!$B19*(1+'Bottom-Up Assumptions'!$B$13)^('Intermediate Work'!AK$13-1),0)</f>
        <v>128274.03900635106</v>
      </c>
    </row>
    <row r="44" spans="1:37" x14ac:dyDescent="0.25">
      <c r="A44" s="28" t="str">
        <f>IF('Bottom-Up Assumptions'!A20&lt;&gt;"",'Bottom-Up Assumptions'!A20,"")</f>
        <v>Percent who will try</v>
      </c>
      <c r="B44" s="23">
        <f>'Bottom-Up Assumptions'!$B20*(1+'Bottom-Up Assumptions'!$B$14)^('Intermediate Work'!B$13-1)</f>
        <v>4.9875311720698262E-3</v>
      </c>
      <c r="C44" s="23">
        <f>'Bottom-Up Assumptions'!$B20*(1+'Bottom-Up Assumptions'!$B$14)^('Intermediate Work'!C$13-1)</f>
        <v>4.9875311720698262E-3</v>
      </c>
      <c r="D44" s="23">
        <f>'Bottom-Up Assumptions'!$B20*(1+'Bottom-Up Assumptions'!$B$14)^('Intermediate Work'!D$13-1)</f>
        <v>4.9875311720698262E-3</v>
      </c>
      <c r="E44" s="23">
        <f>'Bottom-Up Assumptions'!$B20*(1+'Bottom-Up Assumptions'!$B$14)^('Intermediate Work'!E$13-1)</f>
        <v>4.9875311720698262E-3</v>
      </c>
      <c r="F44" s="23">
        <f>'Bottom-Up Assumptions'!$B20*(1+'Bottom-Up Assumptions'!$B$14)^('Intermediate Work'!F$13-1)</f>
        <v>4.9875311720698262E-3</v>
      </c>
      <c r="G44" s="23">
        <f>'Bottom-Up Assumptions'!$B20*(1+'Bottom-Up Assumptions'!$B$14)^('Intermediate Work'!G$13-1)</f>
        <v>4.9875311720698262E-3</v>
      </c>
      <c r="H44" s="23">
        <f>'Bottom-Up Assumptions'!$B20*(1+'Bottom-Up Assumptions'!$B$14)^('Intermediate Work'!H$13-1)</f>
        <v>5.0000000000000001E-3</v>
      </c>
      <c r="I44" s="23">
        <f>'Bottom-Up Assumptions'!$B20*(1+'Bottom-Up Assumptions'!$B$14)^('Intermediate Work'!I$13-1)</f>
        <v>5.0124999999999996E-3</v>
      </c>
      <c r="J44" s="23">
        <f>'Bottom-Up Assumptions'!$B20*(1+'Bottom-Up Assumptions'!$B$14)^('Intermediate Work'!J$13-1)</f>
        <v>5.0250312499999991E-3</v>
      </c>
      <c r="K44" s="23">
        <f>'Bottom-Up Assumptions'!$B20*(1+'Bottom-Up Assumptions'!$B$14)^('Intermediate Work'!K$13-1)</f>
        <v>5.0375938281249991E-3</v>
      </c>
      <c r="L44" s="23">
        <f>'Bottom-Up Assumptions'!$B20*(1+'Bottom-Up Assumptions'!$B$14)^('Intermediate Work'!L$13-1)</f>
        <v>5.0501878126953115E-3</v>
      </c>
      <c r="M44" s="23">
        <f>'Bottom-Up Assumptions'!$B20*(1+'Bottom-Up Assumptions'!$B$14)^('Intermediate Work'!M$13-1)</f>
        <v>5.0628132822270501E-3</v>
      </c>
      <c r="N44" s="23">
        <f>'Bottom-Up Assumptions'!$B20*(1+'Bottom-Up Assumptions'!$B$14)^('Intermediate Work'!N$13-1)</f>
        <v>5.0754703154326161E-3</v>
      </c>
      <c r="O44" s="23">
        <f>'Bottom-Up Assumptions'!$B20*(1+'Bottom-Up Assumptions'!$B$14)^('Intermediate Work'!O$13-1)</f>
        <v>5.0881589912211977E-3</v>
      </c>
      <c r="P44" s="23">
        <f>'Bottom-Up Assumptions'!$B20*(1+'Bottom-Up Assumptions'!$B$14)^('Intermediate Work'!P$13-1)</f>
        <v>5.1008793886992507E-3</v>
      </c>
      <c r="Q44" s="23">
        <f>'Bottom-Up Assumptions'!$B20*(1+'Bottom-Up Assumptions'!$B$14)^('Intermediate Work'!Q$13-1)</f>
        <v>5.1136315871709989E-3</v>
      </c>
      <c r="R44" s="23">
        <f>'Bottom-Up Assumptions'!$B20*(1+'Bottom-Up Assumptions'!$B$14)^('Intermediate Work'!R$13-1)</f>
        <v>5.1264156661389258E-3</v>
      </c>
      <c r="S44" s="23">
        <f>'Bottom-Up Assumptions'!$B20*(1+'Bottom-Up Assumptions'!$B$14)^('Intermediate Work'!S$13-1)</f>
        <v>5.1392317053042726E-3</v>
      </c>
      <c r="T44" s="23">
        <f>'Bottom-Up Assumptions'!$B20*(1+'Bottom-Up Assumptions'!$B$14)^('Intermediate Work'!T$13-1)</f>
        <v>5.1520797845675337E-3</v>
      </c>
      <c r="U44" s="23">
        <f>'Bottom-Up Assumptions'!$B20*(1+'Bottom-Up Assumptions'!$B$14)^('Intermediate Work'!U$13-1)</f>
        <v>5.1649599840289532E-3</v>
      </c>
      <c r="V44" s="23">
        <f>'Bottom-Up Assumptions'!$B20*(1+'Bottom-Up Assumptions'!$B$14)^('Intermediate Work'!V$13-1)</f>
        <v>5.1778723839890238E-3</v>
      </c>
      <c r="W44" s="23">
        <f>'Bottom-Up Assumptions'!$B20*(1+'Bottom-Up Assumptions'!$B$14)^('Intermediate Work'!W$13-1)</f>
        <v>5.1908170649489962E-3</v>
      </c>
      <c r="X44" s="23">
        <f>'Bottom-Up Assumptions'!$B20*(1+'Bottom-Up Assumptions'!$B$14)^('Intermediate Work'!X$13-1)</f>
        <v>5.2037941076113689E-3</v>
      </c>
      <c r="Y44" s="23">
        <f>'Bottom-Up Assumptions'!$B20*(1+'Bottom-Up Assumptions'!$B$14)^('Intermediate Work'!Y$13-1)</f>
        <v>5.2168035928803966E-3</v>
      </c>
      <c r="Z44" s="23">
        <f>'Bottom-Up Assumptions'!$B20*(1+'Bottom-Up Assumptions'!$B$14)^('Intermediate Work'!Z$13-1)</f>
        <v>5.2298456018625983E-3</v>
      </c>
      <c r="AA44" s="23">
        <f>'Bottom-Up Assumptions'!$B20*(1+'Bottom-Up Assumptions'!$B$14)^('Intermediate Work'!AA$13-1)</f>
        <v>5.2429202158672536E-3</v>
      </c>
      <c r="AB44" s="23">
        <f>'Bottom-Up Assumptions'!$B20*(1+'Bottom-Up Assumptions'!$B$14)^('Intermediate Work'!AB$13-1)</f>
        <v>5.2560275164069224E-3</v>
      </c>
      <c r="AC44" s="23">
        <f>'Bottom-Up Assumptions'!$B20*(1+'Bottom-Up Assumptions'!$B$14)^('Intermediate Work'!AC$13-1)</f>
        <v>5.2691675851979395E-3</v>
      </c>
      <c r="AD44" s="23">
        <f>'Bottom-Up Assumptions'!$B20*(1+'Bottom-Up Assumptions'!$B$14)^('Intermediate Work'!AD$13-1)</f>
        <v>5.2823405041609326E-3</v>
      </c>
      <c r="AE44" s="23">
        <f>'Bottom-Up Assumptions'!$B20*(1+'Bottom-Up Assumptions'!$B$14)^('Intermediate Work'!AE$13-1)</f>
        <v>5.2955463554213355E-3</v>
      </c>
      <c r="AF44" s="23">
        <f>'Bottom-Up Assumptions'!$B20*(1+'Bottom-Up Assumptions'!$B$14)^('Intermediate Work'!AF$13-1)</f>
        <v>5.3087852213098887E-3</v>
      </c>
      <c r="AG44" s="23">
        <f>'Bottom-Up Assumptions'!$B20*(1+'Bottom-Up Assumptions'!$B$14)^('Intermediate Work'!AG$13-1)</f>
        <v>5.3220571843631635E-3</v>
      </c>
      <c r="AH44" s="23">
        <f>'Bottom-Up Assumptions'!$B20*(1+'Bottom-Up Assumptions'!$B$14)^('Intermediate Work'!AH$13-1)</f>
        <v>5.3353623273240712E-3</v>
      </c>
      <c r="AI44" s="23">
        <f>'Bottom-Up Assumptions'!$B20*(1+'Bottom-Up Assumptions'!$B$14)^('Intermediate Work'!AI$13-1)</f>
        <v>5.3487007331423806E-3</v>
      </c>
      <c r="AJ44" s="23">
        <f>'Bottom-Up Assumptions'!$B20*(1+'Bottom-Up Assumptions'!$B$14)^('Intermediate Work'!AJ$13-1)</f>
        <v>5.3620724849752369E-3</v>
      </c>
      <c r="AK44" s="23">
        <f>'Bottom-Up Assumptions'!$B20*(1+'Bottom-Up Assumptions'!$B$14)^('Intermediate Work'!AK$13-1)</f>
        <v>5.3754776661876762E-3</v>
      </c>
    </row>
    <row r="45" spans="1:37" x14ac:dyDescent="0.25">
      <c r="A45" s="28" t="str">
        <f>IF('Bottom-Up Assumptions'!A21&lt;&gt;"",'Bottom-Up Assumptions'!A21,"")</f>
        <v>Percent who want to try for whom the product is available</v>
      </c>
      <c r="B45" s="26">
        <f>'Bottom-Up Assumptions'!$B21</f>
        <v>1</v>
      </c>
      <c r="C45" s="26">
        <f>'Bottom-Up Assumptions'!$B21</f>
        <v>1</v>
      </c>
      <c r="D45" s="26">
        <f>'Bottom-Up Assumptions'!$B21</f>
        <v>1</v>
      </c>
      <c r="E45" s="26">
        <f>'Bottom-Up Assumptions'!$B21</f>
        <v>1</v>
      </c>
      <c r="F45" s="26">
        <f>'Bottom-Up Assumptions'!$B21</f>
        <v>1</v>
      </c>
      <c r="G45" s="26">
        <f>'Bottom-Up Assumptions'!$B21</f>
        <v>1</v>
      </c>
      <c r="H45" s="26">
        <f>'Bottom-Up Assumptions'!$B21</f>
        <v>1</v>
      </c>
      <c r="I45" s="26">
        <f>'Bottom-Up Assumptions'!$B21</f>
        <v>1</v>
      </c>
      <c r="J45" s="26">
        <f>'Bottom-Up Assumptions'!$B21</f>
        <v>1</v>
      </c>
      <c r="K45" s="26">
        <f>'Bottom-Up Assumptions'!$B21</f>
        <v>1</v>
      </c>
      <c r="L45" s="26">
        <f>'Bottom-Up Assumptions'!$B21</f>
        <v>1</v>
      </c>
      <c r="M45" s="26">
        <f>'Bottom-Up Assumptions'!$B21</f>
        <v>1</v>
      </c>
      <c r="N45" s="26">
        <f>'Bottom-Up Assumptions'!$B21</f>
        <v>1</v>
      </c>
      <c r="O45" s="26">
        <f>'Bottom-Up Assumptions'!$B21</f>
        <v>1</v>
      </c>
      <c r="P45" s="26">
        <f>'Bottom-Up Assumptions'!$B21</f>
        <v>1</v>
      </c>
      <c r="Q45" s="26">
        <f>'Bottom-Up Assumptions'!$B21</f>
        <v>1</v>
      </c>
      <c r="R45" s="26">
        <f>'Bottom-Up Assumptions'!$B21</f>
        <v>1</v>
      </c>
      <c r="S45" s="26">
        <f>'Bottom-Up Assumptions'!$B21</f>
        <v>1</v>
      </c>
      <c r="T45" s="26">
        <f>'Bottom-Up Assumptions'!$B21</f>
        <v>1</v>
      </c>
      <c r="U45" s="26">
        <f>'Bottom-Up Assumptions'!$B21</f>
        <v>1</v>
      </c>
      <c r="V45" s="26">
        <f>'Bottom-Up Assumptions'!$B21</f>
        <v>1</v>
      </c>
      <c r="W45" s="26">
        <f>'Bottom-Up Assumptions'!$B21</f>
        <v>1</v>
      </c>
      <c r="X45" s="26">
        <f>'Bottom-Up Assumptions'!$B21</f>
        <v>1</v>
      </c>
      <c r="Y45" s="26">
        <f>'Bottom-Up Assumptions'!$B21</f>
        <v>1</v>
      </c>
      <c r="Z45" s="26">
        <f>'Bottom-Up Assumptions'!$B21</f>
        <v>1</v>
      </c>
      <c r="AA45" s="26">
        <f>'Bottom-Up Assumptions'!$B21</f>
        <v>1</v>
      </c>
      <c r="AB45" s="26">
        <f>'Bottom-Up Assumptions'!$B21</f>
        <v>1</v>
      </c>
      <c r="AC45" s="26">
        <f>'Bottom-Up Assumptions'!$B21</f>
        <v>1</v>
      </c>
      <c r="AD45" s="26">
        <f>'Bottom-Up Assumptions'!$B21</f>
        <v>1</v>
      </c>
      <c r="AE45" s="26">
        <f>'Bottom-Up Assumptions'!$B21</f>
        <v>1</v>
      </c>
      <c r="AF45" s="26">
        <f>'Bottom-Up Assumptions'!$B21</f>
        <v>1</v>
      </c>
      <c r="AG45" s="26">
        <f>'Bottom-Up Assumptions'!$B21</f>
        <v>1</v>
      </c>
      <c r="AH45" s="26">
        <f>'Bottom-Up Assumptions'!$B21</f>
        <v>1</v>
      </c>
      <c r="AI45" s="26">
        <f>'Bottom-Up Assumptions'!$B21</f>
        <v>1</v>
      </c>
      <c r="AJ45" s="26">
        <f>'Bottom-Up Assumptions'!$B21</f>
        <v>1</v>
      </c>
      <c r="AK45" s="26">
        <f>'Bottom-Up Assumptions'!$B21</f>
        <v>1</v>
      </c>
    </row>
    <row r="46" spans="1:37" s="25" customFormat="1" x14ac:dyDescent="0.25">
      <c r="A46" s="24" t="s">
        <v>77</v>
      </c>
      <c r="B46" s="25">
        <f>B43*B44*B45</f>
        <v>0</v>
      </c>
      <c r="C46" s="25">
        <f t="shared" ref="C46:G46" si="52">C43*C44*C45</f>
        <v>0</v>
      </c>
      <c r="D46" s="25">
        <f t="shared" si="52"/>
        <v>0</v>
      </c>
      <c r="E46" s="25">
        <f t="shared" si="52"/>
        <v>0</v>
      </c>
      <c r="F46" s="25">
        <f t="shared" si="52"/>
        <v>0</v>
      </c>
      <c r="G46" s="25">
        <f t="shared" si="52"/>
        <v>0</v>
      </c>
      <c r="H46" s="25">
        <f t="shared" ref="H46:AK46" si="53">H43*H44*H45</f>
        <v>555</v>
      </c>
      <c r="I46" s="25">
        <f t="shared" si="53"/>
        <v>559.16943749999984</v>
      </c>
      <c r="J46" s="25">
        <f t="shared" si="53"/>
        <v>563.37019789921851</v>
      </c>
      <c r="K46" s="25">
        <f t="shared" si="53"/>
        <v>567.60251651093631</v>
      </c>
      <c r="L46" s="25">
        <f t="shared" si="53"/>
        <v>571.86663041622455</v>
      </c>
      <c r="M46" s="25">
        <f t="shared" si="53"/>
        <v>576.16277847722631</v>
      </c>
      <c r="N46" s="25">
        <f t="shared" si="53"/>
        <v>580.49120135053624</v>
      </c>
      <c r="O46" s="25">
        <f t="shared" si="53"/>
        <v>584.85214150068214</v>
      </c>
      <c r="P46" s="25">
        <f t="shared" si="53"/>
        <v>589.24584321370594</v>
      </c>
      <c r="Q46" s="25">
        <f t="shared" si="53"/>
        <v>593.67255261084892</v>
      </c>
      <c r="R46" s="25">
        <f t="shared" si="53"/>
        <v>598.1325176623377</v>
      </c>
      <c r="S46" s="25">
        <f t="shared" si="53"/>
        <v>602.62598820127585</v>
      </c>
      <c r="T46" s="25">
        <f t="shared" si="53"/>
        <v>607.15321593763781</v>
      </c>
      <c r="U46" s="25">
        <f t="shared" si="53"/>
        <v>611.71445447236931</v>
      </c>
      <c r="V46" s="25">
        <f t="shared" si="53"/>
        <v>616.30995931159271</v>
      </c>
      <c r="W46" s="25">
        <f t="shared" si="53"/>
        <v>620.93998788092097</v>
      </c>
      <c r="X46" s="25">
        <f t="shared" si="53"/>
        <v>625.60479953987624</v>
      </c>
      <c r="Y46" s="25">
        <f t="shared" si="53"/>
        <v>630.30465559641948</v>
      </c>
      <c r="Z46" s="25">
        <f t="shared" si="53"/>
        <v>635.03981932158752</v>
      </c>
      <c r="AA46" s="25">
        <f t="shared" si="53"/>
        <v>639.81055596424073</v>
      </c>
      <c r="AB46" s="25">
        <f t="shared" si="53"/>
        <v>644.61713276592207</v>
      </c>
      <c r="AC46" s="25">
        <f t="shared" si="53"/>
        <v>649.4598189758259</v>
      </c>
      <c r="AD46" s="25">
        <f t="shared" si="53"/>
        <v>654.33888586588137</v>
      </c>
      <c r="AE46" s="25">
        <f t="shared" si="53"/>
        <v>659.25460674594876</v>
      </c>
      <c r="AF46" s="25">
        <f t="shared" si="53"/>
        <v>664.20725697912781</v>
      </c>
      <c r="AG46" s="25">
        <f t="shared" si="53"/>
        <v>669.19711399718335</v>
      </c>
      <c r="AH46" s="25">
        <f t="shared" si="53"/>
        <v>674.22445731608707</v>
      </c>
      <c r="AI46" s="25">
        <f t="shared" si="53"/>
        <v>679.28956855167405</v>
      </c>
      <c r="AJ46" s="25">
        <f t="shared" si="53"/>
        <v>684.39273143541834</v>
      </c>
      <c r="AK46" s="25">
        <f t="shared" si="53"/>
        <v>689.53423183032692</v>
      </c>
    </row>
    <row r="47" spans="1:37" x14ac:dyDescent="0.25">
      <c r="A47" s="16" t="str">
        <f>IF('Bottom-Up Assumptions'!A23&lt;&gt;"",'Bottom-Up Assumptions'!A23,"")</f>
        <v>Radio</v>
      </c>
    </row>
    <row r="48" spans="1:37" x14ac:dyDescent="0.25">
      <c r="A48" s="28" t="str">
        <f>IF('Bottom-Up Assumptions'!A24&lt;&gt;"",'Bottom-Up Assumptions'!A24,"")</f>
        <v>Number of ads per month</v>
      </c>
      <c r="B48">
        <f>IF(B$13&gt;0,'Bottom-Up Assumptions'!$B24*(1+'Bottom-Up Assumptions'!$B$13)^('Intermediate Work'!B$13-1),0)</f>
        <v>0</v>
      </c>
      <c r="C48">
        <f>IF(C$13&gt;0,'Bottom-Up Assumptions'!$B24*(1+'Bottom-Up Assumptions'!$B$13)^('Intermediate Work'!C$13-1),0)</f>
        <v>0</v>
      </c>
      <c r="D48">
        <f>IF(D$13&gt;0,'Bottom-Up Assumptions'!$B24*(1+'Bottom-Up Assumptions'!$B$13)^('Intermediate Work'!D$13-1),0)</f>
        <v>0</v>
      </c>
      <c r="E48">
        <f>IF(E$13&gt;0,'Bottom-Up Assumptions'!$B24*(1+'Bottom-Up Assumptions'!$B$13)^('Intermediate Work'!E$13-1),0)</f>
        <v>0</v>
      </c>
      <c r="F48">
        <f>IF(F$13&gt;0,'Bottom-Up Assumptions'!$B24*(1+'Bottom-Up Assumptions'!$B$13)^('Intermediate Work'!F$13-1),0)</f>
        <v>0</v>
      </c>
      <c r="G48">
        <f>IF(G$13&gt;0,'Bottom-Up Assumptions'!$B24*(1+'Bottom-Up Assumptions'!$B$13)^('Intermediate Work'!G$13-1),0)</f>
        <v>0</v>
      </c>
      <c r="H48">
        <f>IF(H$13&gt;0,'Bottom-Up Assumptions'!$B24*(1+'Bottom-Up Assumptions'!$B$13)^('Intermediate Work'!H$13-1),0)</f>
        <v>0.4</v>
      </c>
      <c r="I48">
        <f>IF(I$13&gt;0,'Bottom-Up Assumptions'!$B24*(1+'Bottom-Up Assumptions'!$B$13)^('Intermediate Work'!I$13-1),0)</f>
        <v>0.40199999999999997</v>
      </c>
      <c r="J48">
        <f>IF(J$13&gt;0,'Bottom-Up Assumptions'!$B24*(1+'Bottom-Up Assumptions'!$B$13)^('Intermediate Work'!J$13-1),0)</f>
        <v>0.40400999999999992</v>
      </c>
      <c r="K48">
        <f>IF(K$13&gt;0,'Bottom-Up Assumptions'!$B24*(1+'Bottom-Up Assumptions'!$B$13)^('Intermediate Work'!K$13-1),0)</f>
        <v>0.40603004999999986</v>
      </c>
      <c r="L48">
        <f>IF(L$13&gt;0,'Bottom-Up Assumptions'!$B24*(1+'Bottom-Up Assumptions'!$B$13)^('Intermediate Work'!L$13-1),0)</f>
        <v>0.40806020024999978</v>
      </c>
      <c r="M48">
        <f>IF(M$13&gt;0,'Bottom-Up Assumptions'!$B24*(1+'Bottom-Up Assumptions'!$B$13)^('Intermediate Work'!M$13-1),0)</f>
        <v>0.41010050125124969</v>
      </c>
      <c r="N48">
        <f>IF(N$13&gt;0,'Bottom-Up Assumptions'!$B24*(1+'Bottom-Up Assumptions'!$B$13)^('Intermediate Work'!N$13-1),0)</f>
        <v>0.41215100375750585</v>
      </c>
      <c r="O48">
        <f>IF(O$13&gt;0,'Bottom-Up Assumptions'!$B24*(1+'Bottom-Up Assumptions'!$B$13)^('Intermediate Work'!O$13-1),0)</f>
        <v>0.41421175877629335</v>
      </c>
      <c r="P48">
        <f>IF(P$13&gt;0,'Bottom-Up Assumptions'!$B24*(1+'Bottom-Up Assumptions'!$B$13)^('Intermediate Work'!P$13-1),0)</f>
        <v>0.41628281757017477</v>
      </c>
      <c r="Q48">
        <f>IF(Q$13&gt;0,'Bottom-Up Assumptions'!$B24*(1+'Bottom-Up Assumptions'!$B$13)^('Intermediate Work'!Q$13-1),0)</f>
        <v>0.41836423165802561</v>
      </c>
      <c r="R48">
        <f>IF(R$13&gt;0,'Bottom-Up Assumptions'!$B24*(1+'Bottom-Up Assumptions'!$B$13)^('Intermediate Work'!R$13-1),0)</f>
        <v>0.42045605281631571</v>
      </c>
      <c r="S48">
        <f>IF(S$13&gt;0,'Bottom-Up Assumptions'!$B24*(1+'Bottom-Up Assumptions'!$B$13)^('Intermediate Work'!S$13-1),0)</f>
        <v>0.42255833308039725</v>
      </c>
      <c r="T48">
        <f>IF(T$13&gt;0,'Bottom-Up Assumptions'!$B24*(1+'Bottom-Up Assumptions'!$B$13)^('Intermediate Work'!T$13-1),0)</f>
        <v>0.42467112474579904</v>
      </c>
      <c r="U48">
        <f>IF(U$13&gt;0,'Bottom-Up Assumptions'!$B24*(1+'Bottom-Up Assumptions'!$B$13)^('Intermediate Work'!U$13-1),0)</f>
        <v>0.42679448036952805</v>
      </c>
      <c r="V48">
        <f>IF(V$13&gt;0,'Bottom-Up Assumptions'!$B24*(1+'Bottom-Up Assumptions'!$B$13)^('Intermediate Work'!V$13-1),0)</f>
        <v>0.42892845277137559</v>
      </c>
      <c r="W48">
        <f>IF(W$13&gt;0,'Bottom-Up Assumptions'!$B24*(1+'Bottom-Up Assumptions'!$B$13)^('Intermediate Work'!W$13-1),0)</f>
        <v>0.43107309503523239</v>
      </c>
      <c r="X48">
        <f>IF(X$13&gt;0,'Bottom-Up Assumptions'!$B24*(1+'Bottom-Up Assumptions'!$B$13)^('Intermediate Work'!X$13-1),0)</f>
        <v>0.43322846051040848</v>
      </c>
      <c r="Y48">
        <f>IF(Y$13&gt;0,'Bottom-Up Assumptions'!$B24*(1+'Bottom-Up Assumptions'!$B$13)^('Intermediate Work'!Y$13-1),0)</f>
        <v>0.4353946028129605</v>
      </c>
      <c r="Z48">
        <f>IF(Z$13&gt;0,'Bottom-Up Assumptions'!$B24*(1+'Bottom-Up Assumptions'!$B$13)^('Intermediate Work'!Z$13-1),0)</f>
        <v>0.43757157582702516</v>
      </c>
      <c r="AA48">
        <f>IF(AA$13&gt;0,'Bottom-Up Assumptions'!$B24*(1+'Bottom-Up Assumptions'!$B$13)^('Intermediate Work'!AA$13-1),0)</f>
        <v>0.43975943370616027</v>
      </c>
      <c r="AB48">
        <f>IF(AB$13&gt;0,'Bottom-Up Assumptions'!$B24*(1+'Bottom-Up Assumptions'!$B$13)^('Intermediate Work'!AB$13-1),0)</f>
        <v>0.44195823087469099</v>
      </c>
      <c r="AC48">
        <f>IF(AC$13&gt;0,'Bottom-Up Assumptions'!$B24*(1+'Bottom-Up Assumptions'!$B$13)^('Intermediate Work'!AC$13-1),0)</f>
        <v>0.44416802202906436</v>
      </c>
      <c r="AD48">
        <f>IF(AD$13&gt;0,'Bottom-Up Assumptions'!$B24*(1+'Bottom-Up Assumptions'!$B$13)^('Intermediate Work'!AD$13-1),0)</f>
        <v>0.44638886213920959</v>
      </c>
      <c r="AE48">
        <f>IF(AE$13&gt;0,'Bottom-Up Assumptions'!$B24*(1+'Bottom-Up Assumptions'!$B$13)^('Intermediate Work'!AE$13-1),0)</f>
        <v>0.44862080644990554</v>
      </c>
      <c r="AF48">
        <f>IF(AF$13&gt;0,'Bottom-Up Assumptions'!$B24*(1+'Bottom-Up Assumptions'!$B$13)^('Intermediate Work'!AF$13-1),0)</f>
        <v>0.45086391048215513</v>
      </c>
      <c r="AG48">
        <f>IF(AG$13&gt;0,'Bottom-Up Assumptions'!$B24*(1+'Bottom-Up Assumptions'!$B$13)^('Intermediate Work'!AG$13-1),0)</f>
        <v>0.45311823003456581</v>
      </c>
      <c r="AH48">
        <f>IF(AH$13&gt;0,'Bottom-Up Assumptions'!$B24*(1+'Bottom-Up Assumptions'!$B$13)^('Intermediate Work'!AH$13-1),0)</f>
        <v>0.45538382118473858</v>
      </c>
      <c r="AI48">
        <f>IF(AI$13&gt;0,'Bottom-Up Assumptions'!$B24*(1+'Bottom-Up Assumptions'!$B$13)^('Intermediate Work'!AI$13-1),0)</f>
        <v>0.45766074029066223</v>
      </c>
      <c r="AJ48">
        <f>IF(AJ$13&gt;0,'Bottom-Up Assumptions'!$B24*(1+'Bottom-Up Assumptions'!$B$13)^('Intermediate Work'!AJ$13-1),0)</f>
        <v>0.45994904399211545</v>
      </c>
      <c r="AK48">
        <f>IF(AK$13&gt;0,'Bottom-Up Assumptions'!$B24*(1+'Bottom-Up Assumptions'!$B$13)^('Intermediate Work'!AK$13-1),0)</f>
        <v>0.46224878921207591</v>
      </c>
    </row>
    <row r="49" spans="1:37" x14ac:dyDescent="0.25">
      <c r="A49" s="28" t="str">
        <f>IF('Bottom-Up Assumptions'!A25&lt;&gt;"",'Bottom-Up Assumptions'!A25,"")</f>
        <v>Unique target customers who will become aware</v>
      </c>
      <c r="B49">
        <f>IF(B$13&gt;0,'Bottom-Up Assumptions'!$B25*(1+'Bottom-Up Assumptions'!$B$13)^('Intermediate Work'!B$13-1),0)</f>
        <v>0</v>
      </c>
      <c r="C49">
        <f>IF(C$13&gt;0,'Bottom-Up Assumptions'!$B25*(1+'Bottom-Up Assumptions'!$B$13)^('Intermediate Work'!C$13-1),0)</f>
        <v>0</v>
      </c>
      <c r="D49">
        <f>IF(D$13&gt;0,'Bottom-Up Assumptions'!$B25*(1+'Bottom-Up Assumptions'!$B$13)^('Intermediate Work'!D$13-1),0)</f>
        <v>0</v>
      </c>
      <c r="E49">
        <f>IF(E$13&gt;0,'Bottom-Up Assumptions'!$B25*(1+'Bottom-Up Assumptions'!$B$13)^('Intermediate Work'!E$13-1),0)</f>
        <v>0</v>
      </c>
      <c r="F49">
        <f>IF(F$13&gt;0,'Bottom-Up Assumptions'!$B25*(1+'Bottom-Up Assumptions'!$B$13)^('Intermediate Work'!F$13-1),0)</f>
        <v>0</v>
      </c>
      <c r="G49">
        <f>IF(G$13&gt;0,'Bottom-Up Assumptions'!$B25*(1+'Bottom-Up Assumptions'!$B$13)^('Intermediate Work'!G$13-1),0)</f>
        <v>0</v>
      </c>
      <c r="H49">
        <f>IF(H$13&gt;0,'Bottom-Up Assumptions'!$B25*(1+'Bottom-Up Assumptions'!$B$13)^('Intermediate Work'!H$13-1),0)</f>
        <v>436000</v>
      </c>
      <c r="I49">
        <f>IF(I$13&gt;0,'Bottom-Up Assumptions'!$B25*(1+'Bottom-Up Assumptions'!$B$13)^('Intermediate Work'!I$13-1),0)</f>
        <v>438179.99999999994</v>
      </c>
      <c r="J49">
        <f>IF(J$13&gt;0,'Bottom-Up Assumptions'!$B25*(1+'Bottom-Up Assumptions'!$B$13)^('Intermediate Work'!J$13-1),0)</f>
        <v>440370.89999999991</v>
      </c>
      <c r="K49">
        <f>IF(K$13&gt;0,'Bottom-Up Assumptions'!$B25*(1+'Bottom-Up Assumptions'!$B$13)^('Intermediate Work'!K$13-1),0)</f>
        <v>442572.75449999986</v>
      </c>
      <c r="L49">
        <f>IF(L$13&gt;0,'Bottom-Up Assumptions'!$B25*(1+'Bottom-Up Assumptions'!$B$13)^('Intermediate Work'!L$13-1),0)</f>
        <v>444785.61827249971</v>
      </c>
      <c r="M49">
        <f>IF(M$13&gt;0,'Bottom-Up Assumptions'!$B25*(1+'Bottom-Up Assumptions'!$B$13)^('Intermediate Work'!M$13-1),0)</f>
        <v>447009.54636386211</v>
      </c>
      <c r="N49">
        <f>IF(N$13&gt;0,'Bottom-Up Assumptions'!$B25*(1+'Bottom-Up Assumptions'!$B$13)^('Intermediate Work'!N$13-1),0)</f>
        <v>449244.59409568139</v>
      </c>
      <c r="O49">
        <f>IF(O$13&gt;0,'Bottom-Up Assumptions'!$B25*(1+'Bottom-Up Assumptions'!$B$13)^('Intermediate Work'!O$13-1),0)</f>
        <v>451490.81706615974</v>
      </c>
      <c r="P49">
        <f>IF(P$13&gt;0,'Bottom-Up Assumptions'!$B25*(1+'Bottom-Up Assumptions'!$B$13)^('Intermediate Work'!P$13-1),0)</f>
        <v>453748.27115149051</v>
      </c>
      <c r="Q49">
        <f>IF(Q$13&gt;0,'Bottom-Up Assumptions'!$B25*(1+'Bottom-Up Assumptions'!$B$13)^('Intermediate Work'!Q$13-1),0)</f>
        <v>456017.01250724791</v>
      </c>
      <c r="R49">
        <f>IF(R$13&gt;0,'Bottom-Up Assumptions'!$B25*(1+'Bottom-Up Assumptions'!$B$13)^('Intermediate Work'!R$13-1),0)</f>
        <v>458297.09756978409</v>
      </c>
      <c r="S49">
        <f>IF(S$13&gt;0,'Bottom-Up Assumptions'!$B25*(1+'Bottom-Up Assumptions'!$B$13)^('Intermediate Work'!S$13-1),0)</f>
        <v>460588.58305763296</v>
      </c>
      <c r="T49">
        <f>IF(T$13&gt;0,'Bottom-Up Assumptions'!$B25*(1+'Bottom-Up Assumptions'!$B$13)^('Intermediate Work'!T$13-1),0)</f>
        <v>462891.52597292094</v>
      </c>
      <c r="U49">
        <f>IF(U$13&gt;0,'Bottom-Up Assumptions'!$B25*(1+'Bottom-Up Assumptions'!$B$13)^('Intermediate Work'!U$13-1),0)</f>
        <v>465205.98360278551</v>
      </c>
      <c r="V49">
        <f>IF(V$13&gt;0,'Bottom-Up Assumptions'!$B25*(1+'Bottom-Up Assumptions'!$B$13)^('Intermediate Work'!V$13-1),0)</f>
        <v>467532.01352079934</v>
      </c>
      <c r="W49">
        <f>IF(W$13&gt;0,'Bottom-Up Assumptions'!$B25*(1+'Bottom-Up Assumptions'!$B$13)^('Intermediate Work'!W$13-1),0)</f>
        <v>469869.67358840327</v>
      </c>
      <c r="X49">
        <f>IF(X$13&gt;0,'Bottom-Up Assumptions'!$B25*(1+'Bottom-Up Assumptions'!$B$13)^('Intermediate Work'!X$13-1),0)</f>
        <v>472219.02195634524</v>
      </c>
      <c r="Y49">
        <f>IF(Y$13&gt;0,'Bottom-Up Assumptions'!$B25*(1+'Bottom-Up Assumptions'!$B$13)^('Intermediate Work'!Y$13-1),0)</f>
        <v>474580.11706612696</v>
      </c>
      <c r="Z49">
        <f>IF(Z$13&gt;0,'Bottom-Up Assumptions'!$B25*(1+'Bottom-Up Assumptions'!$B$13)^('Intermediate Work'!Z$13-1),0)</f>
        <v>476953.0176514574</v>
      </c>
      <c r="AA49">
        <f>IF(AA$13&gt;0,'Bottom-Up Assumptions'!$B25*(1+'Bottom-Up Assumptions'!$B$13)^('Intermediate Work'!AA$13-1),0)</f>
        <v>479337.78273971466</v>
      </c>
      <c r="AB49">
        <f>IF(AB$13&gt;0,'Bottom-Up Assumptions'!$B25*(1+'Bottom-Up Assumptions'!$B$13)^('Intermediate Work'!AB$13-1),0)</f>
        <v>481734.4716534132</v>
      </c>
      <c r="AC49">
        <f>IF(AC$13&gt;0,'Bottom-Up Assumptions'!$B25*(1+'Bottom-Up Assumptions'!$B$13)^('Intermediate Work'!AC$13-1),0)</f>
        <v>484143.14401168015</v>
      </c>
      <c r="AD49">
        <f>IF(AD$13&gt;0,'Bottom-Up Assumptions'!$B25*(1+'Bottom-Up Assumptions'!$B$13)^('Intermediate Work'!AD$13-1),0)</f>
        <v>486563.85973173846</v>
      </c>
      <c r="AE49">
        <f>IF(AE$13&gt;0,'Bottom-Up Assumptions'!$B25*(1+'Bottom-Up Assumptions'!$B$13)^('Intermediate Work'!AE$13-1),0)</f>
        <v>488996.67903039703</v>
      </c>
      <c r="AF49">
        <f>IF(AF$13&gt;0,'Bottom-Up Assumptions'!$B25*(1+'Bottom-Up Assumptions'!$B$13)^('Intermediate Work'!AF$13-1),0)</f>
        <v>491441.66242554906</v>
      </c>
      <c r="AG49">
        <f>IF(AG$13&gt;0,'Bottom-Up Assumptions'!$B25*(1+'Bottom-Up Assumptions'!$B$13)^('Intermediate Work'!AG$13-1),0)</f>
        <v>493898.87073767674</v>
      </c>
      <c r="AH49">
        <f>IF(AH$13&gt;0,'Bottom-Up Assumptions'!$B25*(1+'Bottom-Up Assumptions'!$B$13)^('Intermediate Work'!AH$13-1),0)</f>
        <v>496368.36509136506</v>
      </c>
      <c r="AI49">
        <f>IF(AI$13&gt;0,'Bottom-Up Assumptions'!$B25*(1+'Bottom-Up Assumptions'!$B$13)^('Intermediate Work'!AI$13-1),0)</f>
        <v>498850.20691682177</v>
      </c>
      <c r="AJ49">
        <f>IF(AJ$13&gt;0,'Bottom-Up Assumptions'!$B25*(1+'Bottom-Up Assumptions'!$B$13)^('Intermediate Work'!AJ$13-1),0)</f>
        <v>501344.45795140578</v>
      </c>
      <c r="AK49">
        <f>IF(AK$13&gt;0,'Bottom-Up Assumptions'!$B25*(1+'Bottom-Up Assumptions'!$B$13)^('Intermediate Work'!AK$13-1),0)</f>
        <v>503851.18024116271</v>
      </c>
    </row>
    <row r="50" spans="1:37" x14ac:dyDescent="0.25">
      <c r="A50" s="28" t="str">
        <f>IF('Bottom-Up Assumptions'!A26&lt;&gt;"",'Bottom-Up Assumptions'!A26,"")</f>
        <v>Percent who will try</v>
      </c>
      <c r="B50" s="23">
        <f>'Bottom-Up Assumptions'!$B26*(1+'Bottom-Up Assumptions'!$B$14)^('Intermediate Work'!B$13-1)</f>
        <v>4.9875311720698262E-3</v>
      </c>
      <c r="C50" s="23">
        <f>'Bottom-Up Assumptions'!$B26*(1+'Bottom-Up Assumptions'!$B$14)^('Intermediate Work'!C$13-1)</f>
        <v>4.9875311720698262E-3</v>
      </c>
      <c r="D50" s="23">
        <f>'Bottom-Up Assumptions'!$B26*(1+'Bottom-Up Assumptions'!$B$14)^('Intermediate Work'!D$13-1)</f>
        <v>4.9875311720698262E-3</v>
      </c>
      <c r="E50" s="23">
        <f>'Bottom-Up Assumptions'!$B26*(1+'Bottom-Up Assumptions'!$B$14)^('Intermediate Work'!E$13-1)</f>
        <v>4.9875311720698262E-3</v>
      </c>
      <c r="F50" s="23">
        <f>'Bottom-Up Assumptions'!$B26*(1+'Bottom-Up Assumptions'!$B$14)^('Intermediate Work'!F$13-1)</f>
        <v>4.9875311720698262E-3</v>
      </c>
      <c r="G50" s="23">
        <f>'Bottom-Up Assumptions'!$B26*(1+'Bottom-Up Assumptions'!$B$14)^('Intermediate Work'!G$13-1)</f>
        <v>4.9875311720698262E-3</v>
      </c>
      <c r="H50" s="23">
        <f>'Bottom-Up Assumptions'!$B26*(1+'Bottom-Up Assumptions'!$B$14)^('Intermediate Work'!H$13-1)</f>
        <v>5.0000000000000001E-3</v>
      </c>
      <c r="I50" s="23">
        <f>'Bottom-Up Assumptions'!$B26*(1+'Bottom-Up Assumptions'!$B$14)^('Intermediate Work'!I$13-1)</f>
        <v>5.0124999999999996E-3</v>
      </c>
      <c r="J50" s="23">
        <f>'Bottom-Up Assumptions'!$B26*(1+'Bottom-Up Assumptions'!$B$14)^('Intermediate Work'!J$13-1)</f>
        <v>5.0250312499999991E-3</v>
      </c>
      <c r="K50" s="23">
        <f>'Bottom-Up Assumptions'!$B26*(1+'Bottom-Up Assumptions'!$B$14)^('Intermediate Work'!K$13-1)</f>
        <v>5.0375938281249991E-3</v>
      </c>
      <c r="L50" s="23">
        <f>'Bottom-Up Assumptions'!$B26*(1+'Bottom-Up Assumptions'!$B$14)^('Intermediate Work'!L$13-1)</f>
        <v>5.0501878126953115E-3</v>
      </c>
      <c r="M50" s="23">
        <f>'Bottom-Up Assumptions'!$B26*(1+'Bottom-Up Assumptions'!$B$14)^('Intermediate Work'!M$13-1)</f>
        <v>5.0628132822270501E-3</v>
      </c>
      <c r="N50" s="23">
        <f>'Bottom-Up Assumptions'!$B26*(1+'Bottom-Up Assumptions'!$B$14)^('Intermediate Work'!N$13-1)</f>
        <v>5.0754703154326161E-3</v>
      </c>
      <c r="O50" s="23">
        <f>'Bottom-Up Assumptions'!$B26*(1+'Bottom-Up Assumptions'!$B$14)^('Intermediate Work'!O$13-1)</f>
        <v>5.0881589912211977E-3</v>
      </c>
      <c r="P50" s="23">
        <f>'Bottom-Up Assumptions'!$B26*(1+'Bottom-Up Assumptions'!$B$14)^('Intermediate Work'!P$13-1)</f>
        <v>5.1008793886992507E-3</v>
      </c>
      <c r="Q50" s="23">
        <f>'Bottom-Up Assumptions'!$B26*(1+'Bottom-Up Assumptions'!$B$14)^('Intermediate Work'!Q$13-1)</f>
        <v>5.1136315871709989E-3</v>
      </c>
      <c r="R50" s="23">
        <f>'Bottom-Up Assumptions'!$B26*(1+'Bottom-Up Assumptions'!$B$14)^('Intermediate Work'!R$13-1)</f>
        <v>5.1264156661389258E-3</v>
      </c>
      <c r="S50" s="23">
        <f>'Bottom-Up Assumptions'!$B26*(1+'Bottom-Up Assumptions'!$B$14)^('Intermediate Work'!S$13-1)</f>
        <v>5.1392317053042726E-3</v>
      </c>
      <c r="T50" s="23">
        <f>'Bottom-Up Assumptions'!$B26*(1+'Bottom-Up Assumptions'!$B$14)^('Intermediate Work'!T$13-1)</f>
        <v>5.1520797845675337E-3</v>
      </c>
      <c r="U50" s="23">
        <f>'Bottom-Up Assumptions'!$B26*(1+'Bottom-Up Assumptions'!$B$14)^('Intermediate Work'!U$13-1)</f>
        <v>5.1649599840289532E-3</v>
      </c>
      <c r="V50" s="23">
        <f>'Bottom-Up Assumptions'!$B26*(1+'Bottom-Up Assumptions'!$B$14)^('Intermediate Work'!V$13-1)</f>
        <v>5.1778723839890238E-3</v>
      </c>
      <c r="W50" s="23">
        <f>'Bottom-Up Assumptions'!$B26*(1+'Bottom-Up Assumptions'!$B$14)^('Intermediate Work'!W$13-1)</f>
        <v>5.1908170649489962E-3</v>
      </c>
      <c r="X50" s="23">
        <f>'Bottom-Up Assumptions'!$B26*(1+'Bottom-Up Assumptions'!$B$14)^('Intermediate Work'!X$13-1)</f>
        <v>5.2037941076113689E-3</v>
      </c>
      <c r="Y50" s="23">
        <f>'Bottom-Up Assumptions'!$B26*(1+'Bottom-Up Assumptions'!$B$14)^('Intermediate Work'!Y$13-1)</f>
        <v>5.2168035928803966E-3</v>
      </c>
      <c r="Z50" s="23">
        <f>'Bottom-Up Assumptions'!$B26*(1+'Bottom-Up Assumptions'!$B$14)^('Intermediate Work'!Z$13-1)</f>
        <v>5.2298456018625983E-3</v>
      </c>
      <c r="AA50" s="23">
        <f>'Bottom-Up Assumptions'!$B26*(1+'Bottom-Up Assumptions'!$B$14)^('Intermediate Work'!AA$13-1)</f>
        <v>5.2429202158672536E-3</v>
      </c>
      <c r="AB50" s="23">
        <f>'Bottom-Up Assumptions'!$B26*(1+'Bottom-Up Assumptions'!$B$14)^('Intermediate Work'!AB$13-1)</f>
        <v>5.2560275164069224E-3</v>
      </c>
      <c r="AC50" s="23">
        <f>'Bottom-Up Assumptions'!$B26*(1+'Bottom-Up Assumptions'!$B$14)^('Intermediate Work'!AC$13-1)</f>
        <v>5.2691675851979395E-3</v>
      </c>
      <c r="AD50" s="23">
        <f>'Bottom-Up Assumptions'!$B26*(1+'Bottom-Up Assumptions'!$B$14)^('Intermediate Work'!AD$13-1)</f>
        <v>5.2823405041609326E-3</v>
      </c>
      <c r="AE50" s="23">
        <f>'Bottom-Up Assumptions'!$B26*(1+'Bottom-Up Assumptions'!$B$14)^('Intermediate Work'!AE$13-1)</f>
        <v>5.2955463554213355E-3</v>
      </c>
      <c r="AF50" s="23">
        <f>'Bottom-Up Assumptions'!$B26*(1+'Bottom-Up Assumptions'!$B$14)^('Intermediate Work'!AF$13-1)</f>
        <v>5.3087852213098887E-3</v>
      </c>
      <c r="AG50" s="23">
        <f>'Bottom-Up Assumptions'!$B26*(1+'Bottom-Up Assumptions'!$B$14)^('Intermediate Work'!AG$13-1)</f>
        <v>5.3220571843631635E-3</v>
      </c>
      <c r="AH50" s="23">
        <f>'Bottom-Up Assumptions'!$B26*(1+'Bottom-Up Assumptions'!$B$14)^('Intermediate Work'!AH$13-1)</f>
        <v>5.3353623273240712E-3</v>
      </c>
      <c r="AI50" s="23">
        <f>'Bottom-Up Assumptions'!$B26*(1+'Bottom-Up Assumptions'!$B$14)^('Intermediate Work'!AI$13-1)</f>
        <v>5.3487007331423806E-3</v>
      </c>
      <c r="AJ50" s="23">
        <f>'Bottom-Up Assumptions'!$B26*(1+'Bottom-Up Assumptions'!$B$14)^('Intermediate Work'!AJ$13-1)</f>
        <v>5.3620724849752369E-3</v>
      </c>
      <c r="AK50" s="23">
        <f>'Bottom-Up Assumptions'!$B26*(1+'Bottom-Up Assumptions'!$B$14)^('Intermediate Work'!AK$13-1)</f>
        <v>5.3754776661876762E-3</v>
      </c>
    </row>
    <row r="51" spans="1:37" x14ac:dyDescent="0.25">
      <c r="A51" s="28" t="str">
        <f>IF('Bottom-Up Assumptions'!A27&lt;&gt;"",'Bottom-Up Assumptions'!A27,"")</f>
        <v>Percent who want to try for whom the product is available</v>
      </c>
      <c r="B51" s="26">
        <f>'Bottom-Up Assumptions'!$B27</f>
        <v>1</v>
      </c>
      <c r="C51" s="26">
        <f>'Bottom-Up Assumptions'!$B27</f>
        <v>1</v>
      </c>
      <c r="D51" s="26">
        <f>'Bottom-Up Assumptions'!$B27</f>
        <v>1</v>
      </c>
      <c r="E51" s="26">
        <f>'Bottom-Up Assumptions'!$B27</f>
        <v>1</v>
      </c>
      <c r="F51" s="26">
        <f>'Bottom-Up Assumptions'!$B27</f>
        <v>1</v>
      </c>
      <c r="G51" s="26">
        <f>'Bottom-Up Assumptions'!$B27</f>
        <v>1</v>
      </c>
      <c r="H51" s="26">
        <f>'Bottom-Up Assumptions'!$B27</f>
        <v>1</v>
      </c>
      <c r="I51" s="26">
        <f>'Bottom-Up Assumptions'!$B27</f>
        <v>1</v>
      </c>
      <c r="J51" s="26">
        <f>'Bottom-Up Assumptions'!$B27</f>
        <v>1</v>
      </c>
      <c r="K51" s="26">
        <f>'Bottom-Up Assumptions'!$B27</f>
        <v>1</v>
      </c>
      <c r="L51" s="26">
        <f>'Bottom-Up Assumptions'!$B27</f>
        <v>1</v>
      </c>
      <c r="M51" s="26">
        <f>'Bottom-Up Assumptions'!$B27</f>
        <v>1</v>
      </c>
      <c r="N51" s="26">
        <f>'Bottom-Up Assumptions'!$B27</f>
        <v>1</v>
      </c>
      <c r="O51" s="26">
        <f>'Bottom-Up Assumptions'!$B27</f>
        <v>1</v>
      </c>
      <c r="P51" s="26">
        <f>'Bottom-Up Assumptions'!$B27</f>
        <v>1</v>
      </c>
      <c r="Q51" s="26">
        <f>'Bottom-Up Assumptions'!$B27</f>
        <v>1</v>
      </c>
      <c r="R51" s="26">
        <f>'Bottom-Up Assumptions'!$B27</f>
        <v>1</v>
      </c>
      <c r="S51" s="26">
        <f>'Bottom-Up Assumptions'!$B27</f>
        <v>1</v>
      </c>
      <c r="T51" s="26">
        <f>'Bottom-Up Assumptions'!$B27</f>
        <v>1</v>
      </c>
      <c r="U51" s="26">
        <f>'Bottom-Up Assumptions'!$B27</f>
        <v>1</v>
      </c>
      <c r="V51" s="26">
        <f>'Bottom-Up Assumptions'!$B27</f>
        <v>1</v>
      </c>
      <c r="W51" s="26">
        <f>'Bottom-Up Assumptions'!$B27</f>
        <v>1</v>
      </c>
      <c r="X51" s="26">
        <f>'Bottom-Up Assumptions'!$B27</f>
        <v>1</v>
      </c>
      <c r="Y51" s="26">
        <f>'Bottom-Up Assumptions'!$B27</f>
        <v>1</v>
      </c>
      <c r="Z51" s="26">
        <f>'Bottom-Up Assumptions'!$B27</f>
        <v>1</v>
      </c>
      <c r="AA51" s="26">
        <f>'Bottom-Up Assumptions'!$B27</f>
        <v>1</v>
      </c>
      <c r="AB51" s="26">
        <f>'Bottom-Up Assumptions'!$B27</f>
        <v>1</v>
      </c>
      <c r="AC51" s="26">
        <f>'Bottom-Up Assumptions'!$B27</f>
        <v>1</v>
      </c>
      <c r="AD51" s="26">
        <f>'Bottom-Up Assumptions'!$B27</f>
        <v>1</v>
      </c>
      <c r="AE51" s="26">
        <f>'Bottom-Up Assumptions'!$B27</f>
        <v>1</v>
      </c>
      <c r="AF51" s="26">
        <f>'Bottom-Up Assumptions'!$B27</f>
        <v>1</v>
      </c>
      <c r="AG51" s="26">
        <f>'Bottom-Up Assumptions'!$B27</f>
        <v>1</v>
      </c>
      <c r="AH51" s="26">
        <f>'Bottom-Up Assumptions'!$B27</f>
        <v>1</v>
      </c>
      <c r="AI51" s="26">
        <f>'Bottom-Up Assumptions'!$B27</f>
        <v>1</v>
      </c>
      <c r="AJ51" s="26">
        <f>'Bottom-Up Assumptions'!$B27</f>
        <v>1</v>
      </c>
      <c r="AK51" s="26">
        <f>'Bottom-Up Assumptions'!$B27</f>
        <v>1</v>
      </c>
    </row>
    <row r="52" spans="1:37" s="25" customFormat="1" x14ac:dyDescent="0.25">
      <c r="A52" s="24" t="s">
        <v>77</v>
      </c>
      <c r="B52" s="25">
        <f>B49*B50*B51</f>
        <v>0</v>
      </c>
      <c r="C52" s="25">
        <f t="shared" ref="C52:G52" si="54">C49*C50*C51</f>
        <v>0</v>
      </c>
      <c r="D52" s="25">
        <f t="shared" si="54"/>
        <v>0</v>
      </c>
      <c r="E52" s="25">
        <f t="shared" si="54"/>
        <v>0</v>
      </c>
      <c r="F52" s="25">
        <f t="shared" si="54"/>
        <v>0</v>
      </c>
      <c r="G52" s="25">
        <f t="shared" si="54"/>
        <v>0</v>
      </c>
      <c r="H52" s="25">
        <f t="shared" ref="H52:AK52" si="55">H49*H50*H51</f>
        <v>2180</v>
      </c>
      <c r="I52" s="25">
        <f t="shared" si="55"/>
        <v>2196.3772499999995</v>
      </c>
      <c r="J52" s="25">
        <f t="shared" si="55"/>
        <v>2212.8775340906241</v>
      </c>
      <c r="K52" s="25">
        <f t="shared" si="55"/>
        <v>2229.5017765654798</v>
      </c>
      <c r="L52" s="25">
        <f t="shared" si="55"/>
        <v>2246.250908661927</v>
      </c>
      <c r="M52" s="25">
        <f t="shared" si="55"/>
        <v>2263.1258686132496</v>
      </c>
      <c r="N52" s="25">
        <f t="shared" si="55"/>
        <v>2280.1276017012055</v>
      </c>
      <c r="O52" s="25">
        <f t="shared" si="55"/>
        <v>2297.2570603089857</v>
      </c>
      <c r="P52" s="25">
        <f t="shared" si="55"/>
        <v>2314.5152039745567</v>
      </c>
      <c r="Q52" s="25">
        <f t="shared" si="55"/>
        <v>2331.9029994444154</v>
      </c>
      <c r="R52" s="25">
        <f t="shared" si="55"/>
        <v>2349.421420727741</v>
      </c>
      <c r="S52" s="25">
        <f t="shared" si="55"/>
        <v>2367.0714491509575</v>
      </c>
      <c r="T52" s="25">
        <f t="shared" si="55"/>
        <v>2384.8540734127037</v>
      </c>
      <c r="U52" s="25">
        <f t="shared" si="55"/>
        <v>2402.7702896392166</v>
      </c>
      <c r="V52" s="25">
        <f t="shared" si="55"/>
        <v>2420.82110144013</v>
      </c>
      <c r="W52" s="25">
        <f t="shared" si="55"/>
        <v>2439.0075199646985</v>
      </c>
      <c r="X52" s="25">
        <f t="shared" si="55"/>
        <v>2457.3305639584328</v>
      </c>
      <c r="Y52" s="25">
        <f t="shared" si="55"/>
        <v>2475.7912598201701</v>
      </c>
      <c r="Z52" s="25">
        <f t="shared" si="55"/>
        <v>2494.3906416595687</v>
      </c>
      <c r="AA52" s="25">
        <f t="shared" si="55"/>
        <v>2513.1297513550353</v>
      </c>
      <c r="AB52" s="25">
        <f t="shared" si="55"/>
        <v>2532.0096386120904</v>
      </c>
      <c r="AC52" s="25">
        <f t="shared" si="55"/>
        <v>2551.0313610221629</v>
      </c>
      <c r="AD52" s="25">
        <f t="shared" si="55"/>
        <v>2570.1959841218404</v>
      </c>
      <c r="AE52" s="25">
        <f t="shared" si="55"/>
        <v>2589.5045814525556</v>
      </c>
      <c r="AF52" s="25">
        <f t="shared" si="55"/>
        <v>2608.958234620718</v>
      </c>
      <c r="AG52" s="25">
        <f t="shared" si="55"/>
        <v>2628.5580333583057</v>
      </c>
      <c r="AH52" s="25">
        <f t="shared" si="55"/>
        <v>2648.3050755839099</v>
      </c>
      <c r="AI52" s="25">
        <f t="shared" si="55"/>
        <v>2668.200467464233</v>
      </c>
      <c r="AJ52" s="25">
        <f t="shared" si="55"/>
        <v>2688.2453234760574</v>
      </c>
      <c r="AK52" s="25">
        <f t="shared" si="55"/>
        <v>2708.4407664686714</v>
      </c>
    </row>
    <row r="53" spans="1:37" x14ac:dyDescent="0.25">
      <c r="A53" s="16" t="str">
        <f>IF('Bottom-Up Assumptions'!A29&lt;&gt;"",'Bottom-Up Assumptions'!A29,"")</f>
        <v>TV</v>
      </c>
    </row>
    <row r="54" spans="1:37" x14ac:dyDescent="0.25">
      <c r="A54" s="28" t="str">
        <f>IF('Bottom-Up Assumptions'!A30&lt;&gt;"",'Bottom-Up Assumptions'!A30,"")</f>
        <v>Number of ads per month</v>
      </c>
      <c r="B54">
        <f>IF(B$13&gt;0,'Bottom-Up Assumptions'!$B30*(1+'Bottom-Up Assumptions'!$B$13)^('Intermediate Work'!B$13-1),0)</f>
        <v>0</v>
      </c>
      <c r="C54">
        <f>IF(C$13&gt;0,'Bottom-Up Assumptions'!$B30*(1+'Bottom-Up Assumptions'!$B$13)^('Intermediate Work'!C$13-1),0)</f>
        <v>0</v>
      </c>
      <c r="D54">
        <f>IF(D$13&gt;0,'Bottom-Up Assumptions'!$B30*(1+'Bottom-Up Assumptions'!$B$13)^('Intermediate Work'!D$13-1),0)</f>
        <v>0</v>
      </c>
      <c r="E54">
        <f>IF(E$13&gt;0,'Bottom-Up Assumptions'!$B30*(1+'Bottom-Up Assumptions'!$B$13)^('Intermediate Work'!E$13-1),0)</f>
        <v>0</v>
      </c>
      <c r="F54">
        <f>IF(F$13&gt;0,'Bottom-Up Assumptions'!$B30*(1+'Bottom-Up Assumptions'!$B$13)^('Intermediate Work'!F$13-1),0)</f>
        <v>0</v>
      </c>
      <c r="G54">
        <f>IF(G$13&gt;0,'Bottom-Up Assumptions'!$B30*(1+'Bottom-Up Assumptions'!$B$13)^('Intermediate Work'!G$13-1),0)</f>
        <v>0</v>
      </c>
      <c r="H54">
        <f>IF(H$13&gt;0,'Bottom-Up Assumptions'!$B30*(1+'Bottom-Up Assumptions'!$B$13)^('Intermediate Work'!H$13-1),0)</f>
        <v>0.16</v>
      </c>
      <c r="I54">
        <f>IF(I$13&gt;0,'Bottom-Up Assumptions'!$B30*(1+'Bottom-Up Assumptions'!$B$13)^('Intermediate Work'!I$13-1),0)</f>
        <v>0.1608</v>
      </c>
      <c r="J54">
        <f>IF(J$13&gt;0,'Bottom-Up Assumptions'!$B30*(1+'Bottom-Up Assumptions'!$B$13)^('Intermediate Work'!J$13-1),0)</f>
        <v>0.16160399999999997</v>
      </c>
      <c r="K54">
        <f>IF(K$13&gt;0,'Bottom-Up Assumptions'!$B30*(1+'Bottom-Up Assumptions'!$B$13)^('Intermediate Work'!K$13-1),0)</f>
        <v>0.16241201999999993</v>
      </c>
      <c r="L54">
        <f>IF(L$13&gt;0,'Bottom-Up Assumptions'!$B30*(1+'Bottom-Up Assumptions'!$B$13)^('Intermediate Work'!L$13-1),0)</f>
        <v>0.16322408009999989</v>
      </c>
      <c r="M54">
        <f>IF(M$13&gt;0,'Bottom-Up Assumptions'!$B30*(1+'Bottom-Up Assumptions'!$B$13)^('Intermediate Work'!M$13-1),0)</f>
        <v>0.16404020050049986</v>
      </c>
      <c r="N54">
        <f>IF(N$13&gt;0,'Bottom-Up Assumptions'!$B30*(1+'Bottom-Up Assumptions'!$B$13)^('Intermediate Work'!N$13-1),0)</f>
        <v>0.16486040150300235</v>
      </c>
      <c r="O54">
        <f>IF(O$13&gt;0,'Bottom-Up Assumptions'!$B30*(1+'Bottom-Up Assumptions'!$B$13)^('Intermediate Work'!O$13-1),0)</f>
        <v>0.16568470351051734</v>
      </c>
      <c r="P54">
        <f>IF(P$13&gt;0,'Bottom-Up Assumptions'!$B30*(1+'Bottom-Up Assumptions'!$B$13)^('Intermediate Work'!P$13-1),0)</f>
        <v>0.16651312702806992</v>
      </c>
      <c r="Q54">
        <f>IF(Q$13&gt;0,'Bottom-Up Assumptions'!$B30*(1+'Bottom-Up Assumptions'!$B$13)^('Intermediate Work'!Q$13-1),0)</f>
        <v>0.16734569266321025</v>
      </c>
      <c r="R54">
        <f>IF(R$13&gt;0,'Bottom-Up Assumptions'!$B30*(1+'Bottom-Up Assumptions'!$B$13)^('Intermediate Work'!R$13-1),0)</f>
        <v>0.16818242112652626</v>
      </c>
      <c r="S54">
        <f>IF(S$13&gt;0,'Bottom-Up Assumptions'!$B30*(1+'Bottom-Up Assumptions'!$B$13)^('Intermediate Work'!S$13-1),0)</f>
        <v>0.16902333323215887</v>
      </c>
      <c r="T54">
        <f>IF(T$13&gt;0,'Bottom-Up Assumptions'!$B30*(1+'Bottom-Up Assumptions'!$B$13)^('Intermediate Work'!T$13-1),0)</f>
        <v>0.16986844989831962</v>
      </c>
      <c r="U54">
        <f>IF(U$13&gt;0,'Bottom-Up Assumptions'!$B30*(1+'Bottom-Up Assumptions'!$B$13)^('Intermediate Work'!U$13-1),0)</f>
        <v>0.17071779214781121</v>
      </c>
      <c r="V54">
        <f>IF(V$13&gt;0,'Bottom-Up Assumptions'!$B30*(1+'Bottom-Up Assumptions'!$B$13)^('Intermediate Work'!V$13-1),0)</f>
        <v>0.17157138110855022</v>
      </c>
      <c r="W54">
        <f>IF(W$13&gt;0,'Bottom-Up Assumptions'!$B30*(1+'Bottom-Up Assumptions'!$B$13)^('Intermediate Work'!W$13-1),0)</f>
        <v>0.17242923801409293</v>
      </c>
      <c r="X54">
        <f>IF(X$13&gt;0,'Bottom-Up Assumptions'!$B30*(1+'Bottom-Up Assumptions'!$B$13)^('Intermediate Work'!X$13-1),0)</f>
        <v>0.1732913842041634</v>
      </c>
      <c r="Y54">
        <f>IF(Y$13&gt;0,'Bottom-Up Assumptions'!$B30*(1+'Bottom-Up Assumptions'!$B$13)^('Intermediate Work'!Y$13-1),0)</f>
        <v>0.1741578411251842</v>
      </c>
      <c r="Z54">
        <f>IF(Z$13&gt;0,'Bottom-Up Assumptions'!$B30*(1+'Bottom-Up Assumptions'!$B$13)^('Intermediate Work'!Z$13-1),0)</f>
        <v>0.17502863033081006</v>
      </c>
      <c r="AA54">
        <f>IF(AA$13&gt;0,'Bottom-Up Assumptions'!$B30*(1+'Bottom-Up Assumptions'!$B$13)^('Intermediate Work'!AA$13-1),0)</f>
        <v>0.17590377348246411</v>
      </c>
      <c r="AB54">
        <f>IF(AB$13&gt;0,'Bottom-Up Assumptions'!$B30*(1+'Bottom-Up Assumptions'!$B$13)^('Intermediate Work'!AB$13-1),0)</f>
        <v>0.17678329234987641</v>
      </c>
      <c r="AC54">
        <f>IF(AC$13&gt;0,'Bottom-Up Assumptions'!$B30*(1+'Bottom-Up Assumptions'!$B$13)^('Intermediate Work'!AC$13-1),0)</f>
        <v>0.17766720881162573</v>
      </c>
      <c r="AD54">
        <f>IF(AD$13&gt;0,'Bottom-Up Assumptions'!$B30*(1+'Bottom-Up Assumptions'!$B$13)^('Intermediate Work'!AD$13-1),0)</f>
        <v>0.17855554485568384</v>
      </c>
      <c r="AE54">
        <f>IF(AE$13&gt;0,'Bottom-Up Assumptions'!$B30*(1+'Bottom-Up Assumptions'!$B$13)^('Intermediate Work'!AE$13-1),0)</f>
        <v>0.17944832257996221</v>
      </c>
      <c r="AF54">
        <f>IF(AF$13&gt;0,'Bottom-Up Assumptions'!$B30*(1+'Bottom-Up Assumptions'!$B$13)^('Intermediate Work'!AF$13-1),0)</f>
        <v>0.18034556419286205</v>
      </c>
      <c r="AG54">
        <f>IF(AG$13&gt;0,'Bottom-Up Assumptions'!$B30*(1+'Bottom-Up Assumptions'!$B$13)^('Intermediate Work'!AG$13-1),0)</f>
        <v>0.18124729201382633</v>
      </c>
      <c r="AH54">
        <f>IF(AH$13&gt;0,'Bottom-Up Assumptions'!$B30*(1+'Bottom-Up Assumptions'!$B$13)^('Intermediate Work'!AH$13-1),0)</f>
        <v>0.18215352847389543</v>
      </c>
      <c r="AI54">
        <f>IF(AI$13&gt;0,'Bottom-Up Assumptions'!$B30*(1+'Bottom-Up Assumptions'!$B$13)^('Intermediate Work'!AI$13-1),0)</f>
        <v>0.18306429611626487</v>
      </c>
      <c r="AJ54">
        <f>IF(AJ$13&gt;0,'Bottom-Up Assumptions'!$B30*(1+'Bottom-Up Assumptions'!$B$13)^('Intermediate Work'!AJ$13-1),0)</f>
        <v>0.18397961759684617</v>
      </c>
      <c r="AK54">
        <f>IF(AK$13&gt;0,'Bottom-Up Assumptions'!$B30*(1+'Bottom-Up Assumptions'!$B$13)^('Intermediate Work'!AK$13-1),0)</f>
        <v>0.18489951568483037</v>
      </c>
    </row>
    <row r="55" spans="1:37" x14ac:dyDescent="0.25">
      <c r="A55" s="28" t="str">
        <f>IF('Bottom-Up Assumptions'!A31&lt;&gt;"",'Bottom-Up Assumptions'!A31,"")</f>
        <v>Unique target customers who will become aware</v>
      </c>
      <c r="B55">
        <f>IF(B$13&gt;0,'Bottom-Up Assumptions'!$B31*(1+'Bottom-Up Assumptions'!$B$13)^('Intermediate Work'!B$13-1),0)</f>
        <v>0</v>
      </c>
      <c r="C55">
        <f>IF(C$13&gt;0,'Bottom-Up Assumptions'!$B31*(1+'Bottom-Up Assumptions'!$B$13)^('Intermediate Work'!C$13-1),0)</f>
        <v>0</v>
      </c>
      <c r="D55">
        <f>IF(D$13&gt;0,'Bottom-Up Assumptions'!$B31*(1+'Bottom-Up Assumptions'!$B$13)^('Intermediate Work'!D$13-1),0)</f>
        <v>0</v>
      </c>
      <c r="E55">
        <f>IF(E$13&gt;0,'Bottom-Up Assumptions'!$B31*(1+'Bottom-Up Assumptions'!$B$13)^('Intermediate Work'!E$13-1),0)</f>
        <v>0</v>
      </c>
      <c r="F55">
        <f>IF(F$13&gt;0,'Bottom-Up Assumptions'!$B31*(1+'Bottom-Up Assumptions'!$B$13)^('Intermediate Work'!F$13-1),0)</f>
        <v>0</v>
      </c>
      <c r="G55">
        <f>IF(G$13&gt;0,'Bottom-Up Assumptions'!$B31*(1+'Bottom-Up Assumptions'!$B$13)^('Intermediate Work'!G$13-1),0)</f>
        <v>0</v>
      </c>
      <c r="H55">
        <f>IF(H$13&gt;0,'Bottom-Up Assumptions'!$B31*(1+'Bottom-Up Assumptions'!$B$13)^('Intermediate Work'!H$13-1),0)</f>
        <v>2200000</v>
      </c>
      <c r="I55">
        <f>IF(I$13&gt;0,'Bottom-Up Assumptions'!$B31*(1+'Bottom-Up Assumptions'!$B$13)^('Intermediate Work'!I$13-1),0)</f>
        <v>2210999.9999999995</v>
      </c>
      <c r="J55">
        <f>IF(J$13&gt;0,'Bottom-Up Assumptions'!$B31*(1+'Bottom-Up Assumptions'!$B$13)^('Intermediate Work'!J$13-1),0)</f>
        <v>2222054.9999999995</v>
      </c>
      <c r="K55">
        <f>IF(K$13&gt;0,'Bottom-Up Assumptions'!$B31*(1+'Bottom-Up Assumptions'!$B$13)^('Intermediate Work'!K$13-1),0)</f>
        <v>2233165.274999999</v>
      </c>
      <c r="L55">
        <f>IF(L$13&gt;0,'Bottom-Up Assumptions'!$B31*(1+'Bottom-Up Assumptions'!$B$13)^('Intermediate Work'!L$13-1),0)</f>
        <v>2244331.1013749987</v>
      </c>
      <c r="M55">
        <f>IF(M$13&gt;0,'Bottom-Up Assumptions'!$B31*(1+'Bottom-Up Assumptions'!$B$13)^('Intermediate Work'!M$13-1),0)</f>
        <v>2255552.7568818731</v>
      </c>
      <c r="N55">
        <f>IF(N$13&gt;0,'Bottom-Up Assumptions'!$B31*(1+'Bottom-Up Assumptions'!$B$13)^('Intermediate Work'!N$13-1),0)</f>
        <v>2266830.5206662822</v>
      </c>
      <c r="O55">
        <f>IF(O$13&gt;0,'Bottom-Up Assumptions'!$B31*(1+'Bottom-Up Assumptions'!$B$13)^('Intermediate Work'!O$13-1),0)</f>
        <v>2278164.6732696132</v>
      </c>
      <c r="P55">
        <f>IF(P$13&gt;0,'Bottom-Up Assumptions'!$B31*(1+'Bottom-Up Assumptions'!$B$13)^('Intermediate Work'!P$13-1),0)</f>
        <v>2289555.4966359613</v>
      </c>
      <c r="Q55">
        <f>IF(Q$13&gt;0,'Bottom-Up Assumptions'!$B31*(1+'Bottom-Up Assumptions'!$B$13)^('Intermediate Work'!Q$13-1),0)</f>
        <v>2301003.274119141</v>
      </c>
      <c r="R55">
        <f>IF(R$13&gt;0,'Bottom-Up Assumptions'!$B31*(1+'Bottom-Up Assumptions'!$B$13)^('Intermediate Work'!R$13-1),0)</f>
        <v>2312508.290489736</v>
      </c>
      <c r="S55">
        <f>IF(S$13&gt;0,'Bottom-Up Assumptions'!$B31*(1+'Bottom-Up Assumptions'!$B$13)^('Intermediate Work'!S$13-1),0)</f>
        <v>2324070.8319421848</v>
      </c>
      <c r="T55">
        <f>IF(T$13&gt;0,'Bottom-Up Assumptions'!$B31*(1+'Bottom-Up Assumptions'!$B$13)^('Intermediate Work'!T$13-1),0)</f>
        <v>2335691.1861018948</v>
      </c>
      <c r="U55">
        <f>IF(U$13&gt;0,'Bottom-Up Assumptions'!$B31*(1+'Bottom-Up Assumptions'!$B$13)^('Intermediate Work'!U$13-1),0)</f>
        <v>2347369.642032404</v>
      </c>
      <c r="V55">
        <f>IF(V$13&gt;0,'Bottom-Up Assumptions'!$B31*(1+'Bottom-Up Assumptions'!$B$13)^('Intermediate Work'!V$13-1),0)</f>
        <v>2359106.4902425655</v>
      </c>
      <c r="W55">
        <f>IF(W$13&gt;0,'Bottom-Up Assumptions'!$B31*(1+'Bottom-Up Assumptions'!$B$13)^('Intermediate Work'!W$13-1),0)</f>
        <v>2370902.0226937779</v>
      </c>
      <c r="X55">
        <f>IF(X$13&gt;0,'Bottom-Up Assumptions'!$B31*(1+'Bottom-Up Assumptions'!$B$13)^('Intermediate Work'!X$13-1),0)</f>
        <v>2382756.5328072468</v>
      </c>
      <c r="Y55">
        <f>IF(Y$13&gt;0,'Bottom-Up Assumptions'!$B31*(1+'Bottom-Up Assumptions'!$B$13)^('Intermediate Work'!Y$13-1),0)</f>
        <v>2394670.3154712827</v>
      </c>
      <c r="Z55">
        <f>IF(Z$13&gt;0,'Bottom-Up Assumptions'!$B31*(1+'Bottom-Up Assumptions'!$B$13)^('Intermediate Work'!Z$13-1),0)</f>
        <v>2406643.6670486382</v>
      </c>
      <c r="AA55">
        <f>IF(AA$13&gt;0,'Bottom-Up Assumptions'!$B31*(1+'Bottom-Up Assumptions'!$B$13)^('Intermediate Work'!AA$13-1),0)</f>
        <v>2418676.8853838812</v>
      </c>
      <c r="AB55">
        <f>IF(AB$13&gt;0,'Bottom-Up Assumptions'!$B31*(1+'Bottom-Up Assumptions'!$B$13)^('Intermediate Work'!AB$13-1),0)</f>
        <v>2430770.2698108004</v>
      </c>
      <c r="AC55">
        <f>IF(AC$13&gt;0,'Bottom-Up Assumptions'!$B31*(1+'Bottom-Up Assumptions'!$B$13)^('Intermediate Work'!AC$13-1),0)</f>
        <v>2442924.1211598539</v>
      </c>
      <c r="AD55">
        <f>IF(AD$13&gt;0,'Bottom-Up Assumptions'!$B31*(1+'Bottom-Up Assumptions'!$B$13)^('Intermediate Work'!AD$13-1),0)</f>
        <v>2455138.7417656528</v>
      </c>
      <c r="AE55">
        <f>IF(AE$13&gt;0,'Bottom-Up Assumptions'!$B31*(1+'Bottom-Up Assumptions'!$B$13)^('Intermediate Work'!AE$13-1),0)</f>
        <v>2467414.4354744805</v>
      </c>
      <c r="AF55">
        <f>IF(AF$13&gt;0,'Bottom-Up Assumptions'!$B31*(1+'Bottom-Up Assumptions'!$B$13)^('Intermediate Work'!AF$13-1),0)</f>
        <v>2479751.5076518529</v>
      </c>
      <c r="AG55">
        <f>IF(AG$13&gt;0,'Bottom-Up Assumptions'!$B31*(1+'Bottom-Up Assumptions'!$B$13)^('Intermediate Work'!AG$13-1),0)</f>
        <v>2492150.2651901119</v>
      </c>
      <c r="AH55">
        <f>IF(AH$13&gt;0,'Bottom-Up Assumptions'!$B31*(1+'Bottom-Up Assumptions'!$B$13)^('Intermediate Work'!AH$13-1),0)</f>
        <v>2504611.016516062</v>
      </c>
      <c r="AI55">
        <f>IF(AI$13&gt;0,'Bottom-Up Assumptions'!$B31*(1+'Bottom-Up Assumptions'!$B$13)^('Intermediate Work'!AI$13-1),0)</f>
        <v>2517134.071598642</v>
      </c>
      <c r="AJ55">
        <f>IF(AJ$13&gt;0,'Bottom-Up Assumptions'!$B31*(1+'Bottom-Up Assumptions'!$B$13)^('Intermediate Work'!AJ$13-1),0)</f>
        <v>2529719.7419566349</v>
      </c>
      <c r="AK55">
        <f>IF(AK$13&gt;0,'Bottom-Up Assumptions'!$B31*(1+'Bottom-Up Assumptions'!$B$13)^('Intermediate Work'!AK$13-1),0)</f>
        <v>2542368.3406664175</v>
      </c>
    </row>
    <row r="56" spans="1:37" x14ac:dyDescent="0.25">
      <c r="A56" s="28" t="str">
        <f>IF('Bottom-Up Assumptions'!A32&lt;&gt;"",'Bottom-Up Assumptions'!A32,"")</f>
        <v>Percent who will try</v>
      </c>
      <c r="B56" s="23">
        <f>'Bottom-Up Assumptions'!$B32*(1+'Bottom-Up Assumptions'!$B$14)^('Intermediate Work'!B$13-1)</f>
        <v>4.9875311720698262E-3</v>
      </c>
      <c r="C56" s="23">
        <f>'Bottom-Up Assumptions'!$B32*(1+'Bottom-Up Assumptions'!$B$14)^('Intermediate Work'!C$13-1)</f>
        <v>4.9875311720698262E-3</v>
      </c>
      <c r="D56" s="23">
        <f>'Bottom-Up Assumptions'!$B32*(1+'Bottom-Up Assumptions'!$B$14)^('Intermediate Work'!D$13-1)</f>
        <v>4.9875311720698262E-3</v>
      </c>
      <c r="E56" s="23">
        <f>'Bottom-Up Assumptions'!$B32*(1+'Bottom-Up Assumptions'!$B$14)^('Intermediate Work'!E$13-1)</f>
        <v>4.9875311720698262E-3</v>
      </c>
      <c r="F56" s="23">
        <f>'Bottom-Up Assumptions'!$B32*(1+'Bottom-Up Assumptions'!$B$14)^('Intermediate Work'!F$13-1)</f>
        <v>4.9875311720698262E-3</v>
      </c>
      <c r="G56" s="23">
        <f>'Bottom-Up Assumptions'!$B32*(1+'Bottom-Up Assumptions'!$B$14)^('Intermediate Work'!G$13-1)</f>
        <v>4.9875311720698262E-3</v>
      </c>
      <c r="H56" s="23">
        <f>'Bottom-Up Assumptions'!$B32*(1+'Bottom-Up Assumptions'!$B$14)^('Intermediate Work'!H$13-1)</f>
        <v>5.0000000000000001E-3</v>
      </c>
      <c r="I56" s="23">
        <f>'Bottom-Up Assumptions'!$B32*(1+'Bottom-Up Assumptions'!$B$14)^('Intermediate Work'!I$13-1)</f>
        <v>5.0124999999999996E-3</v>
      </c>
      <c r="J56" s="23">
        <f>'Bottom-Up Assumptions'!$B32*(1+'Bottom-Up Assumptions'!$B$14)^('Intermediate Work'!J$13-1)</f>
        <v>5.0250312499999991E-3</v>
      </c>
      <c r="K56" s="23">
        <f>'Bottom-Up Assumptions'!$B32*(1+'Bottom-Up Assumptions'!$B$14)^('Intermediate Work'!K$13-1)</f>
        <v>5.0375938281249991E-3</v>
      </c>
      <c r="L56" s="23">
        <f>'Bottom-Up Assumptions'!$B32*(1+'Bottom-Up Assumptions'!$B$14)^('Intermediate Work'!L$13-1)</f>
        <v>5.0501878126953115E-3</v>
      </c>
      <c r="M56" s="23">
        <f>'Bottom-Up Assumptions'!$B32*(1+'Bottom-Up Assumptions'!$B$14)^('Intermediate Work'!M$13-1)</f>
        <v>5.0628132822270501E-3</v>
      </c>
      <c r="N56" s="23">
        <f>'Bottom-Up Assumptions'!$B32*(1+'Bottom-Up Assumptions'!$B$14)^('Intermediate Work'!N$13-1)</f>
        <v>5.0754703154326161E-3</v>
      </c>
      <c r="O56" s="23">
        <f>'Bottom-Up Assumptions'!$B32*(1+'Bottom-Up Assumptions'!$B$14)^('Intermediate Work'!O$13-1)</f>
        <v>5.0881589912211977E-3</v>
      </c>
      <c r="P56" s="23">
        <f>'Bottom-Up Assumptions'!$B32*(1+'Bottom-Up Assumptions'!$B$14)^('Intermediate Work'!P$13-1)</f>
        <v>5.1008793886992507E-3</v>
      </c>
      <c r="Q56" s="23">
        <f>'Bottom-Up Assumptions'!$B32*(1+'Bottom-Up Assumptions'!$B$14)^('Intermediate Work'!Q$13-1)</f>
        <v>5.1136315871709989E-3</v>
      </c>
      <c r="R56" s="23">
        <f>'Bottom-Up Assumptions'!$B32*(1+'Bottom-Up Assumptions'!$B$14)^('Intermediate Work'!R$13-1)</f>
        <v>5.1264156661389258E-3</v>
      </c>
      <c r="S56" s="23">
        <f>'Bottom-Up Assumptions'!$B32*(1+'Bottom-Up Assumptions'!$B$14)^('Intermediate Work'!S$13-1)</f>
        <v>5.1392317053042726E-3</v>
      </c>
      <c r="T56" s="23">
        <f>'Bottom-Up Assumptions'!$B32*(1+'Bottom-Up Assumptions'!$B$14)^('Intermediate Work'!T$13-1)</f>
        <v>5.1520797845675337E-3</v>
      </c>
      <c r="U56" s="23">
        <f>'Bottom-Up Assumptions'!$B32*(1+'Bottom-Up Assumptions'!$B$14)^('Intermediate Work'!U$13-1)</f>
        <v>5.1649599840289532E-3</v>
      </c>
      <c r="V56" s="23">
        <f>'Bottom-Up Assumptions'!$B32*(1+'Bottom-Up Assumptions'!$B$14)^('Intermediate Work'!V$13-1)</f>
        <v>5.1778723839890238E-3</v>
      </c>
      <c r="W56" s="23">
        <f>'Bottom-Up Assumptions'!$B32*(1+'Bottom-Up Assumptions'!$B$14)^('Intermediate Work'!W$13-1)</f>
        <v>5.1908170649489962E-3</v>
      </c>
      <c r="X56" s="23">
        <f>'Bottom-Up Assumptions'!$B32*(1+'Bottom-Up Assumptions'!$B$14)^('Intermediate Work'!X$13-1)</f>
        <v>5.2037941076113689E-3</v>
      </c>
      <c r="Y56" s="23">
        <f>'Bottom-Up Assumptions'!$B32*(1+'Bottom-Up Assumptions'!$B$14)^('Intermediate Work'!Y$13-1)</f>
        <v>5.2168035928803966E-3</v>
      </c>
      <c r="Z56" s="23">
        <f>'Bottom-Up Assumptions'!$B32*(1+'Bottom-Up Assumptions'!$B$14)^('Intermediate Work'!Z$13-1)</f>
        <v>5.2298456018625983E-3</v>
      </c>
      <c r="AA56" s="23">
        <f>'Bottom-Up Assumptions'!$B32*(1+'Bottom-Up Assumptions'!$B$14)^('Intermediate Work'!AA$13-1)</f>
        <v>5.2429202158672536E-3</v>
      </c>
      <c r="AB56" s="23">
        <f>'Bottom-Up Assumptions'!$B32*(1+'Bottom-Up Assumptions'!$B$14)^('Intermediate Work'!AB$13-1)</f>
        <v>5.2560275164069224E-3</v>
      </c>
      <c r="AC56" s="23">
        <f>'Bottom-Up Assumptions'!$B32*(1+'Bottom-Up Assumptions'!$B$14)^('Intermediate Work'!AC$13-1)</f>
        <v>5.2691675851979395E-3</v>
      </c>
      <c r="AD56" s="23">
        <f>'Bottom-Up Assumptions'!$B32*(1+'Bottom-Up Assumptions'!$B$14)^('Intermediate Work'!AD$13-1)</f>
        <v>5.2823405041609326E-3</v>
      </c>
      <c r="AE56" s="23">
        <f>'Bottom-Up Assumptions'!$B32*(1+'Bottom-Up Assumptions'!$B$14)^('Intermediate Work'!AE$13-1)</f>
        <v>5.2955463554213355E-3</v>
      </c>
      <c r="AF56" s="23">
        <f>'Bottom-Up Assumptions'!$B32*(1+'Bottom-Up Assumptions'!$B$14)^('Intermediate Work'!AF$13-1)</f>
        <v>5.3087852213098887E-3</v>
      </c>
      <c r="AG56" s="23">
        <f>'Bottom-Up Assumptions'!$B32*(1+'Bottom-Up Assumptions'!$B$14)^('Intermediate Work'!AG$13-1)</f>
        <v>5.3220571843631635E-3</v>
      </c>
      <c r="AH56" s="23">
        <f>'Bottom-Up Assumptions'!$B32*(1+'Bottom-Up Assumptions'!$B$14)^('Intermediate Work'!AH$13-1)</f>
        <v>5.3353623273240712E-3</v>
      </c>
      <c r="AI56" s="23">
        <f>'Bottom-Up Assumptions'!$B32*(1+'Bottom-Up Assumptions'!$B$14)^('Intermediate Work'!AI$13-1)</f>
        <v>5.3487007331423806E-3</v>
      </c>
      <c r="AJ56" s="23">
        <f>'Bottom-Up Assumptions'!$B32*(1+'Bottom-Up Assumptions'!$B$14)^('Intermediate Work'!AJ$13-1)</f>
        <v>5.3620724849752369E-3</v>
      </c>
      <c r="AK56" s="23">
        <f>'Bottom-Up Assumptions'!$B32*(1+'Bottom-Up Assumptions'!$B$14)^('Intermediate Work'!AK$13-1)</f>
        <v>5.3754776661876762E-3</v>
      </c>
    </row>
    <row r="57" spans="1:37" x14ac:dyDescent="0.25">
      <c r="A57" s="28" t="str">
        <f>IF('Bottom-Up Assumptions'!A33&lt;&gt;"",'Bottom-Up Assumptions'!A33,"")</f>
        <v>Percent who want to try for whom the product is available</v>
      </c>
      <c r="B57" s="26">
        <f>'Bottom-Up Assumptions'!$B33</f>
        <v>1</v>
      </c>
      <c r="C57" s="26">
        <f>'Bottom-Up Assumptions'!$B33</f>
        <v>1</v>
      </c>
      <c r="D57" s="26">
        <f>'Bottom-Up Assumptions'!$B33</f>
        <v>1</v>
      </c>
      <c r="E57" s="26">
        <f>'Bottom-Up Assumptions'!$B33</f>
        <v>1</v>
      </c>
      <c r="F57" s="26">
        <f>'Bottom-Up Assumptions'!$B33</f>
        <v>1</v>
      </c>
      <c r="G57" s="26">
        <f>'Bottom-Up Assumptions'!$B33</f>
        <v>1</v>
      </c>
      <c r="H57" s="26">
        <f>'Bottom-Up Assumptions'!$B33</f>
        <v>1</v>
      </c>
      <c r="I57" s="26">
        <f>'Bottom-Up Assumptions'!$B33</f>
        <v>1</v>
      </c>
      <c r="J57" s="26">
        <f>'Bottom-Up Assumptions'!$B33</f>
        <v>1</v>
      </c>
      <c r="K57" s="26">
        <f>'Bottom-Up Assumptions'!$B33</f>
        <v>1</v>
      </c>
      <c r="L57" s="26">
        <f>'Bottom-Up Assumptions'!$B33</f>
        <v>1</v>
      </c>
      <c r="M57" s="26">
        <f>'Bottom-Up Assumptions'!$B33</f>
        <v>1</v>
      </c>
      <c r="N57" s="26">
        <f>'Bottom-Up Assumptions'!$B33</f>
        <v>1</v>
      </c>
      <c r="O57" s="26">
        <f>'Bottom-Up Assumptions'!$B33</f>
        <v>1</v>
      </c>
      <c r="P57" s="26">
        <f>'Bottom-Up Assumptions'!$B33</f>
        <v>1</v>
      </c>
      <c r="Q57" s="26">
        <f>'Bottom-Up Assumptions'!$B33</f>
        <v>1</v>
      </c>
      <c r="R57" s="26">
        <f>'Bottom-Up Assumptions'!$B33</f>
        <v>1</v>
      </c>
      <c r="S57" s="26">
        <f>'Bottom-Up Assumptions'!$B33</f>
        <v>1</v>
      </c>
      <c r="T57" s="26">
        <f>'Bottom-Up Assumptions'!$B33</f>
        <v>1</v>
      </c>
      <c r="U57" s="26">
        <f>'Bottom-Up Assumptions'!$B33</f>
        <v>1</v>
      </c>
      <c r="V57" s="26">
        <f>'Bottom-Up Assumptions'!$B33</f>
        <v>1</v>
      </c>
      <c r="W57" s="26">
        <f>'Bottom-Up Assumptions'!$B33</f>
        <v>1</v>
      </c>
      <c r="X57" s="26">
        <f>'Bottom-Up Assumptions'!$B33</f>
        <v>1</v>
      </c>
      <c r="Y57" s="26">
        <f>'Bottom-Up Assumptions'!$B33</f>
        <v>1</v>
      </c>
      <c r="Z57" s="26">
        <f>'Bottom-Up Assumptions'!$B33</f>
        <v>1</v>
      </c>
      <c r="AA57" s="26">
        <f>'Bottom-Up Assumptions'!$B33</f>
        <v>1</v>
      </c>
      <c r="AB57" s="26">
        <f>'Bottom-Up Assumptions'!$B33</f>
        <v>1</v>
      </c>
      <c r="AC57" s="26">
        <f>'Bottom-Up Assumptions'!$B33</f>
        <v>1</v>
      </c>
      <c r="AD57" s="26">
        <f>'Bottom-Up Assumptions'!$B33</f>
        <v>1</v>
      </c>
      <c r="AE57" s="26">
        <f>'Bottom-Up Assumptions'!$B33</f>
        <v>1</v>
      </c>
      <c r="AF57" s="26">
        <f>'Bottom-Up Assumptions'!$B33</f>
        <v>1</v>
      </c>
      <c r="AG57" s="26">
        <f>'Bottom-Up Assumptions'!$B33</f>
        <v>1</v>
      </c>
      <c r="AH57" s="26">
        <f>'Bottom-Up Assumptions'!$B33</f>
        <v>1</v>
      </c>
      <c r="AI57" s="26">
        <f>'Bottom-Up Assumptions'!$B33</f>
        <v>1</v>
      </c>
      <c r="AJ57" s="26">
        <f>'Bottom-Up Assumptions'!$B33</f>
        <v>1</v>
      </c>
      <c r="AK57" s="26">
        <f>'Bottom-Up Assumptions'!$B33</f>
        <v>1</v>
      </c>
    </row>
    <row r="58" spans="1:37" s="25" customFormat="1" x14ac:dyDescent="0.25">
      <c r="A58" s="24" t="s">
        <v>77</v>
      </c>
      <c r="B58" s="25">
        <f>B55*B56*B57</f>
        <v>0</v>
      </c>
      <c r="C58" s="25">
        <f t="shared" ref="C58:G58" si="56">C55*C56*C57</f>
        <v>0</v>
      </c>
      <c r="D58" s="25">
        <f t="shared" si="56"/>
        <v>0</v>
      </c>
      <c r="E58" s="25">
        <f t="shared" si="56"/>
        <v>0</v>
      </c>
      <c r="F58" s="25">
        <f t="shared" si="56"/>
        <v>0</v>
      </c>
      <c r="G58" s="25">
        <f t="shared" si="56"/>
        <v>0</v>
      </c>
      <c r="H58" s="25">
        <f t="shared" ref="H58:AK58" si="57">H55*H56*H57</f>
        <v>11000</v>
      </c>
      <c r="I58" s="25">
        <f t="shared" si="57"/>
        <v>11082.637499999997</v>
      </c>
      <c r="J58" s="25">
        <f t="shared" si="57"/>
        <v>11165.895814218746</v>
      </c>
      <c r="K58" s="25">
        <f t="shared" si="57"/>
        <v>11249.779606523061</v>
      </c>
      <c r="L58" s="25">
        <f t="shared" si="57"/>
        <v>11334.293575817064</v>
      </c>
      <c r="M58" s="25">
        <f t="shared" si="57"/>
        <v>11419.442456305387</v>
      </c>
      <c r="N58" s="25">
        <f t="shared" si="57"/>
        <v>11505.231017758377</v>
      </c>
      <c r="O58" s="25">
        <f t="shared" si="57"/>
        <v>11591.664065779285</v>
      </c>
      <c r="P58" s="25">
        <f t="shared" si="57"/>
        <v>11678.746442073452</v>
      </c>
      <c r="Q58" s="25">
        <f t="shared" si="57"/>
        <v>11766.483024719528</v>
      </c>
      <c r="R58" s="25">
        <f t="shared" si="57"/>
        <v>11854.878728442729</v>
      </c>
      <c r="S58" s="25">
        <f t="shared" si="57"/>
        <v>11943.938504890155</v>
      </c>
      <c r="T58" s="25">
        <f t="shared" si="57"/>
        <v>12033.667342908138</v>
      </c>
      <c r="U58" s="25">
        <f t="shared" si="57"/>
        <v>12124.070268821735</v>
      </c>
      <c r="V58" s="25">
        <f t="shared" si="57"/>
        <v>12215.152346716251</v>
      </c>
      <c r="W58" s="25">
        <f t="shared" si="57"/>
        <v>12306.918678720955</v>
      </c>
      <c r="X58" s="25">
        <f t="shared" si="57"/>
        <v>12399.374405294846</v>
      </c>
      <c r="Y58" s="25">
        <f t="shared" si="57"/>
        <v>12492.524705514621</v>
      </c>
      <c r="Z58" s="25">
        <f t="shared" si="57"/>
        <v>12586.374797364795</v>
      </c>
      <c r="AA58" s="25">
        <f t="shared" si="57"/>
        <v>12680.929938029994</v>
      </c>
      <c r="AB58" s="25">
        <f t="shared" si="57"/>
        <v>12776.195424189445</v>
      </c>
      <c r="AC58" s="25">
        <f t="shared" si="57"/>
        <v>12872.176592313666</v>
      </c>
      <c r="AD58" s="25">
        <f t="shared" si="57"/>
        <v>12968.878818963416</v>
      </c>
      <c r="AE58" s="25">
        <f t="shared" si="57"/>
        <v>13066.307521090877</v>
      </c>
      <c r="AF58" s="25">
        <f t="shared" si="57"/>
        <v>13164.468156343071</v>
      </c>
      <c r="AG58" s="25">
        <f t="shared" si="57"/>
        <v>13263.366223367599</v>
      </c>
      <c r="AH58" s="25">
        <f t="shared" si="57"/>
        <v>13363.007262120644</v>
      </c>
      <c r="AI58" s="25">
        <f t="shared" si="57"/>
        <v>13463.396854177323</v>
      </c>
      <c r="AJ58" s="25">
        <f t="shared" si="57"/>
        <v>13564.540623044328</v>
      </c>
      <c r="AK58" s="25">
        <f t="shared" si="57"/>
        <v>13666.44423447495</v>
      </c>
    </row>
    <row r="59" spans="1:37" x14ac:dyDescent="0.25">
      <c r="A59" s="16" t="str">
        <f>IF('Bottom-Up Assumptions'!A35&lt;&gt;"",'Bottom-Up Assumptions'!A35,"")</f>
        <v>Taste Testing</v>
      </c>
    </row>
    <row r="60" spans="1:37" x14ac:dyDescent="0.25">
      <c r="A60" s="28" t="str">
        <f>IF('Bottom-Up Assumptions'!A36&lt;&gt;"",'Bottom-Up Assumptions'!A36,"")</f>
        <v>Total locations month</v>
      </c>
      <c r="B60">
        <f>IF(B$13&gt;0,'Bottom-Up Assumptions'!$B36*(1+'Bottom-Up Assumptions'!$B$13)^('Intermediate Work'!B$13-1),0)</f>
        <v>0</v>
      </c>
      <c r="C60">
        <f>IF(C$13&gt;0,'Bottom-Up Assumptions'!$B36*(1+'Bottom-Up Assumptions'!$B$13)^('Intermediate Work'!C$13-1),0)</f>
        <v>0</v>
      </c>
      <c r="D60">
        <f>IF(D$13&gt;0,'Bottom-Up Assumptions'!$B36*(1+'Bottom-Up Assumptions'!$B$13)^('Intermediate Work'!D$13-1),0)</f>
        <v>0</v>
      </c>
      <c r="E60">
        <f>IF(E$13&gt;0,'Bottom-Up Assumptions'!$B36*(1+'Bottom-Up Assumptions'!$B$13)^('Intermediate Work'!E$13-1),0)</f>
        <v>0</v>
      </c>
      <c r="F60">
        <f>IF(F$13&gt;0,'Bottom-Up Assumptions'!$B36*(1+'Bottom-Up Assumptions'!$B$13)^('Intermediate Work'!F$13-1),0)</f>
        <v>0</v>
      </c>
      <c r="G60">
        <f>IF(G$13&gt;0,'Bottom-Up Assumptions'!$B36*(1+'Bottom-Up Assumptions'!$B$13)^('Intermediate Work'!G$13-1),0)</f>
        <v>0</v>
      </c>
      <c r="H60">
        <f>IF(H$13&gt;0,'Bottom-Up Assumptions'!$B36*(1+'Bottom-Up Assumptions'!$B$13)^('Intermediate Work'!H$13-1),0)</f>
        <v>4</v>
      </c>
      <c r="I60">
        <f>IF(I$13&gt;0,'Bottom-Up Assumptions'!$B36*(1+'Bottom-Up Assumptions'!$B$13)^('Intermediate Work'!I$13-1),0)</f>
        <v>4.0199999999999996</v>
      </c>
      <c r="J60">
        <f>IF(J$13&gt;0,'Bottom-Up Assumptions'!$B36*(1+'Bottom-Up Assumptions'!$B$13)^('Intermediate Work'!J$13-1),0)</f>
        <v>4.0400999999999989</v>
      </c>
      <c r="K60">
        <f>IF(K$13&gt;0,'Bottom-Up Assumptions'!$B36*(1+'Bottom-Up Assumptions'!$B$13)^('Intermediate Work'!K$13-1),0)</f>
        <v>4.0603004999999985</v>
      </c>
      <c r="L60">
        <f>IF(L$13&gt;0,'Bottom-Up Assumptions'!$B36*(1+'Bottom-Up Assumptions'!$B$13)^('Intermediate Work'!L$13-1),0)</f>
        <v>4.0806020024999974</v>
      </c>
      <c r="M60">
        <f>IF(M$13&gt;0,'Bottom-Up Assumptions'!$B36*(1+'Bottom-Up Assumptions'!$B$13)^('Intermediate Work'!M$13-1),0)</f>
        <v>4.1010050125124966</v>
      </c>
      <c r="N60">
        <f>IF(N$13&gt;0,'Bottom-Up Assumptions'!$B36*(1+'Bottom-Up Assumptions'!$B$13)^('Intermediate Work'!N$13-1),0)</f>
        <v>4.1215100375750584</v>
      </c>
      <c r="O60">
        <f>IF(O$13&gt;0,'Bottom-Up Assumptions'!$B36*(1+'Bottom-Up Assumptions'!$B$13)^('Intermediate Work'!O$13-1),0)</f>
        <v>4.1421175877629333</v>
      </c>
      <c r="P60">
        <f>IF(P$13&gt;0,'Bottom-Up Assumptions'!$B36*(1+'Bottom-Up Assumptions'!$B$13)^('Intermediate Work'!P$13-1),0)</f>
        <v>4.1628281757017476</v>
      </c>
      <c r="Q60">
        <f>IF(Q$13&gt;0,'Bottom-Up Assumptions'!$B36*(1+'Bottom-Up Assumptions'!$B$13)^('Intermediate Work'!Q$13-1),0)</f>
        <v>4.1836423165802561</v>
      </c>
      <c r="R60">
        <f>IF(R$13&gt;0,'Bottom-Up Assumptions'!$B36*(1+'Bottom-Up Assumptions'!$B$13)^('Intermediate Work'!R$13-1),0)</f>
        <v>4.2045605281631566</v>
      </c>
      <c r="S60">
        <f>IF(S$13&gt;0,'Bottom-Up Assumptions'!$B36*(1+'Bottom-Up Assumptions'!$B$13)^('Intermediate Work'!S$13-1),0)</f>
        <v>4.2255833308039721</v>
      </c>
      <c r="T60">
        <f>IF(T$13&gt;0,'Bottom-Up Assumptions'!$B36*(1+'Bottom-Up Assumptions'!$B$13)^('Intermediate Work'!T$13-1),0)</f>
        <v>4.2467112474579904</v>
      </c>
      <c r="U60">
        <f>IF(U$13&gt;0,'Bottom-Up Assumptions'!$B36*(1+'Bottom-Up Assumptions'!$B$13)^('Intermediate Work'!U$13-1),0)</f>
        <v>4.2679448036952801</v>
      </c>
      <c r="V60">
        <f>IF(V$13&gt;0,'Bottom-Up Assumptions'!$B36*(1+'Bottom-Up Assumptions'!$B$13)^('Intermediate Work'!V$13-1),0)</f>
        <v>4.2892845277137557</v>
      </c>
      <c r="W60">
        <f>IF(W$13&gt;0,'Bottom-Up Assumptions'!$B36*(1+'Bottom-Up Assumptions'!$B$13)^('Intermediate Work'!W$13-1),0)</f>
        <v>4.3107309503523235</v>
      </c>
      <c r="X60">
        <f>IF(X$13&gt;0,'Bottom-Up Assumptions'!$B36*(1+'Bottom-Up Assumptions'!$B$13)^('Intermediate Work'!X$13-1),0)</f>
        <v>4.3322846051040846</v>
      </c>
      <c r="Y60">
        <f>IF(Y$13&gt;0,'Bottom-Up Assumptions'!$B36*(1+'Bottom-Up Assumptions'!$B$13)^('Intermediate Work'!Y$13-1),0)</f>
        <v>4.353946028129605</v>
      </c>
      <c r="Z60">
        <f>IF(Z$13&gt;0,'Bottom-Up Assumptions'!$B36*(1+'Bottom-Up Assumptions'!$B$13)^('Intermediate Work'!Z$13-1),0)</f>
        <v>4.3757157582702515</v>
      </c>
      <c r="AA60">
        <f>IF(AA$13&gt;0,'Bottom-Up Assumptions'!$B36*(1+'Bottom-Up Assumptions'!$B$13)^('Intermediate Work'!AA$13-1),0)</f>
        <v>4.3975943370616024</v>
      </c>
      <c r="AB60">
        <f>IF(AB$13&gt;0,'Bottom-Up Assumptions'!$B36*(1+'Bottom-Up Assumptions'!$B$13)^('Intermediate Work'!AB$13-1),0)</f>
        <v>4.4195823087469099</v>
      </c>
      <c r="AC60">
        <f>IF(AC$13&gt;0,'Bottom-Up Assumptions'!$B36*(1+'Bottom-Up Assumptions'!$B$13)^('Intermediate Work'!AC$13-1),0)</f>
        <v>4.4416802202906434</v>
      </c>
      <c r="AD60">
        <f>IF(AD$13&gt;0,'Bottom-Up Assumptions'!$B36*(1+'Bottom-Up Assumptions'!$B$13)^('Intermediate Work'!AD$13-1),0)</f>
        <v>4.4638886213920959</v>
      </c>
      <c r="AE60">
        <f>IF(AE$13&gt;0,'Bottom-Up Assumptions'!$B36*(1+'Bottom-Up Assumptions'!$B$13)^('Intermediate Work'!AE$13-1),0)</f>
        <v>4.4862080644990554</v>
      </c>
      <c r="AF60">
        <f>IF(AF$13&gt;0,'Bottom-Up Assumptions'!$B36*(1+'Bottom-Up Assumptions'!$B$13)^('Intermediate Work'!AF$13-1),0)</f>
        <v>4.5086391048215511</v>
      </c>
      <c r="AG60">
        <f>IF(AG$13&gt;0,'Bottom-Up Assumptions'!$B36*(1+'Bottom-Up Assumptions'!$B$13)^('Intermediate Work'!AG$13-1),0)</f>
        <v>4.5311823003456579</v>
      </c>
      <c r="AH60">
        <f>IF(AH$13&gt;0,'Bottom-Up Assumptions'!$B36*(1+'Bottom-Up Assumptions'!$B$13)^('Intermediate Work'!AH$13-1),0)</f>
        <v>4.5538382118473857</v>
      </c>
      <c r="AI60">
        <f>IF(AI$13&gt;0,'Bottom-Up Assumptions'!$B36*(1+'Bottom-Up Assumptions'!$B$13)^('Intermediate Work'!AI$13-1),0)</f>
        <v>4.5766074029066219</v>
      </c>
      <c r="AJ60">
        <f>IF(AJ$13&gt;0,'Bottom-Up Assumptions'!$B36*(1+'Bottom-Up Assumptions'!$B$13)^('Intermediate Work'!AJ$13-1),0)</f>
        <v>4.599490439921154</v>
      </c>
      <c r="AK60">
        <f>IF(AK$13&gt;0,'Bottom-Up Assumptions'!$B36*(1+'Bottom-Up Assumptions'!$B$13)^('Intermediate Work'!AK$13-1),0)</f>
        <v>4.6224878921207591</v>
      </c>
    </row>
    <row r="61" spans="1:37" x14ac:dyDescent="0.25">
      <c r="A61" s="28" t="str">
        <f>IF('Bottom-Up Assumptions'!A37&lt;&gt;"",'Bottom-Up Assumptions'!A37,"")</f>
        <v>Unique target customers who will become aware</v>
      </c>
      <c r="B61">
        <f>IF(B$13&gt;0,'Bottom-Up Assumptions'!$B37*(1+'Bottom-Up Assumptions'!$B$13)^('Intermediate Work'!B$13-1),0)</f>
        <v>0</v>
      </c>
      <c r="C61">
        <f>IF(C$13&gt;0,'Bottom-Up Assumptions'!$B37*(1+'Bottom-Up Assumptions'!$B$13)^('Intermediate Work'!C$13-1),0)</f>
        <v>0</v>
      </c>
      <c r="D61">
        <f>IF(D$13&gt;0,'Bottom-Up Assumptions'!$B37*(1+'Bottom-Up Assumptions'!$B$13)^('Intermediate Work'!D$13-1),0)</f>
        <v>0</v>
      </c>
      <c r="E61">
        <f>IF(E$13&gt;0,'Bottom-Up Assumptions'!$B37*(1+'Bottom-Up Assumptions'!$B$13)^('Intermediate Work'!E$13-1),0)</f>
        <v>0</v>
      </c>
      <c r="F61">
        <f>IF(F$13&gt;0,'Bottom-Up Assumptions'!$B37*(1+'Bottom-Up Assumptions'!$B$13)^('Intermediate Work'!F$13-1),0)</f>
        <v>0</v>
      </c>
      <c r="G61">
        <f>IF(G$13&gt;0,'Bottom-Up Assumptions'!$B37*(1+'Bottom-Up Assumptions'!$B$13)^('Intermediate Work'!G$13-1),0)</f>
        <v>0</v>
      </c>
      <c r="H61">
        <f>IF(H$13&gt;0,'Bottom-Up Assumptions'!$B37*(1+'Bottom-Up Assumptions'!$B$13)^('Intermediate Work'!H$13-1),0)</f>
        <v>500</v>
      </c>
      <c r="I61">
        <f>IF(I$13&gt;0,'Bottom-Up Assumptions'!$B37*(1+'Bottom-Up Assumptions'!$B$13)^('Intermediate Work'!I$13-1),0)</f>
        <v>502.49999999999994</v>
      </c>
      <c r="J61">
        <f>IF(J$13&gt;0,'Bottom-Up Assumptions'!$B37*(1+'Bottom-Up Assumptions'!$B$13)^('Intermediate Work'!J$13-1),0)</f>
        <v>505.01249999999987</v>
      </c>
      <c r="K61">
        <f>IF(K$13&gt;0,'Bottom-Up Assumptions'!$B37*(1+'Bottom-Up Assumptions'!$B$13)^('Intermediate Work'!K$13-1),0)</f>
        <v>507.53756249999981</v>
      </c>
      <c r="L61">
        <f>IF(L$13&gt;0,'Bottom-Up Assumptions'!$B37*(1+'Bottom-Up Assumptions'!$B$13)^('Intermediate Work'!L$13-1),0)</f>
        <v>510.07525031249969</v>
      </c>
      <c r="M61">
        <f>IF(M$13&gt;0,'Bottom-Up Assumptions'!$B37*(1+'Bottom-Up Assumptions'!$B$13)^('Intermediate Work'!M$13-1),0)</f>
        <v>512.62562656406203</v>
      </c>
      <c r="N61">
        <f>IF(N$13&gt;0,'Bottom-Up Assumptions'!$B37*(1+'Bottom-Up Assumptions'!$B$13)^('Intermediate Work'!N$13-1),0)</f>
        <v>515.18875469688226</v>
      </c>
      <c r="O61">
        <f>IF(O$13&gt;0,'Bottom-Up Assumptions'!$B37*(1+'Bottom-Up Assumptions'!$B$13)^('Intermediate Work'!O$13-1),0)</f>
        <v>517.76469847036662</v>
      </c>
      <c r="P61">
        <f>IF(P$13&gt;0,'Bottom-Up Assumptions'!$B37*(1+'Bottom-Up Assumptions'!$B$13)^('Intermediate Work'!P$13-1),0)</f>
        <v>520.35352196271845</v>
      </c>
      <c r="Q61">
        <f>IF(Q$13&gt;0,'Bottom-Up Assumptions'!$B37*(1+'Bottom-Up Assumptions'!$B$13)^('Intermediate Work'!Q$13-1),0)</f>
        <v>522.95528957253202</v>
      </c>
      <c r="R61">
        <f>IF(R$13&gt;0,'Bottom-Up Assumptions'!$B37*(1+'Bottom-Up Assumptions'!$B$13)^('Intermediate Work'!R$13-1),0)</f>
        <v>525.57006602039462</v>
      </c>
      <c r="S61">
        <f>IF(S$13&gt;0,'Bottom-Up Assumptions'!$B37*(1+'Bottom-Up Assumptions'!$B$13)^('Intermediate Work'!S$13-1),0)</f>
        <v>528.19791635049648</v>
      </c>
      <c r="T61">
        <f>IF(T$13&gt;0,'Bottom-Up Assumptions'!$B37*(1+'Bottom-Up Assumptions'!$B$13)^('Intermediate Work'!T$13-1),0)</f>
        <v>530.83890593224885</v>
      </c>
      <c r="U61">
        <f>IF(U$13&gt;0,'Bottom-Up Assumptions'!$B37*(1+'Bottom-Up Assumptions'!$B$13)^('Intermediate Work'!U$13-1),0)</f>
        <v>533.49310046190999</v>
      </c>
      <c r="V61">
        <f>IF(V$13&gt;0,'Bottom-Up Assumptions'!$B37*(1+'Bottom-Up Assumptions'!$B$13)^('Intermediate Work'!V$13-1),0)</f>
        <v>536.16056596421947</v>
      </c>
      <c r="W61">
        <f>IF(W$13&gt;0,'Bottom-Up Assumptions'!$B37*(1+'Bottom-Up Assumptions'!$B$13)^('Intermediate Work'!W$13-1),0)</f>
        <v>538.84136879404048</v>
      </c>
      <c r="X61">
        <f>IF(X$13&gt;0,'Bottom-Up Assumptions'!$B37*(1+'Bottom-Up Assumptions'!$B$13)^('Intermediate Work'!X$13-1),0)</f>
        <v>541.53557563801053</v>
      </c>
      <c r="Y61">
        <f>IF(Y$13&gt;0,'Bottom-Up Assumptions'!$B37*(1+'Bottom-Up Assumptions'!$B$13)^('Intermediate Work'!Y$13-1),0)</f>
        <v>544.24325351620064</v>
      </c>
      <c r="Z61">
        <f>IF(Z$13&gt;0,'Bottom-Up Assumptions'!$B37*(1+'Bottom-Up Assumptions'!$B$13)^('Intermediate Work'!Z$13-1),0)</f>
        <v>546.9644697837814</v>
      </c>
      <c r="AA61">
        <f>IF(AA$13&gt;0,'Bottom-Up Assumptions'!$B37*(1+'Bottom-Up Assumptions'!$B$13)^('Intermediate Work'!AA$13-1),0)</f>
        <v>549.69929213270029</v>
      </c>
      <c r="AB61">
        <f>IF(AB$13&gt;0,'Bottom-Up Assumptions'!$B37*(1+'Bottom-Up Assumptions'!$B$13)^('Intermediate Work'!AB$13-1),0)</f>
        <v>552.44778859336373</v>
      </c>
      <c r="AC61">
        <f>IF(AC$13&gt;0,'Bottom-Up Assumptions'!$B37*(1+'Bottom-Up Assumptions'!$B$13)^('Intermediate Work'!AC$13-1),0)</f>
        <v>555.21002753633047</v>
      </c>
      <c r="AD61">
        <f>IF(AD$13&gt;0,'Bottom-Up Assumptions'!$B37*(1+'Bottom-Up Assumptions'!$B$13)^('Intermediate Work'!AD$13-1),0)</f>
        <v>557.98607767401199</v>
      </c>
      <c r="AE61">
        <f>IF(AE$13&gt;0,'Bottom-Up Assumptions'!$B37*(1+'Bottom-Up Assumptions'!$B$13)^('Intermediate Work'!AE$13-1),0)</f>
        <v>560.77600806238195</v>
      </c>
      <c r="AF61">
        <f>IF(AF$13&gt;0,'Bottom-Up Assumptions'!$B37*(1+'Bottom-Up Assumptions'!$B$13)^('Intermediate Work'!AF$13-1),0)</f>
        <v>563.57988810269387</v>
      </c>
      <c r="AG61">
        <f>IF(AG$13&gt;0,'Bottom-Up Assumptions'!$B37*(1+'Bottom-Up Assumptions'!$B$13)^('Intermediate Work'!AG$13-1),0)</f>
        <v>566.39778754320719</v>
      </c>
      <c r="AH61">
        <f>IF(AH$13&gt;0,'Bottom-Up Assumptions'!$B37*(1+'Bottom-Up Assumptions'!$B$13)^('Intermediate Work'!AH$13-1),0)</f>
        <v>569.22977648092319</v>
      </c>
      <c r="AI61">
        <f>IF(AI$13&gt;0,'Bottom-Up Assumptions'!$B37*(1+'Bottom-Up Assumptions'!$B$13)^('Intermediate Work'!AI$13-1),0)</f>
        <v>572.07592536332777</v>
      </c>
      <c r="AJ61">
        <f>IF(AJ$13&gt;0,'Bottom-Up Assumptions'!$B37*(1+'Bottom-Up Assumptions'!$B$13)^('Intermediate Work'!AJ$13-1),0)</f>
        <v>574.93630499014421</v>
      </c>
      <c r="AK61">
        <f>IF(AK$13&gt;0,'Bottom-Up Assumptions'!$B37*(1+'Bottom-Up Assumptions'!$B$13)^('Intermediate Work'!AK$13-1),0)</f>
        <v>577.8109865150949</v>
      </c>
    </row>
    <row r="62" spans="1:37" x14ac:dyDescent="0.25">
      <c r="A62" s="28" t="str">
        <f>IF('Bottom-Up Assumptions'!A38&lt;&gt;"",'Bottom-Up Assumptions'!A38,"")</f>
        <v>Percent who will try</v>
      </c>
      <c r="B62" s="23">
        <f>'Bottom-Up Assumptions'!$B38*(1+'Bottom-Up Assumptions'!$B$14)^('Intermediate Work'!B$13-1)</f>
        <v>4.9875311720698262E-3</v>
      </c>
      <c r="C62" s="23">
        <f>'Bottom-Up Assumptions'!$B38*(1+'Bottom-Up Assumptions'!$B$14)^('Intermediate Work'!C$13-1)</f>
        <v>4.9875311720698262E-3</v>
      </c>
      <c r="D62" s="23">
        <f>'Bottom-Up Assumptions'!$B38*(1+'Bottom-Up Assumptions'!$B$14)^('Intermediate Work'!D$13-1)</f>
        <v>4.9875311720698262E-3</v>
      </c>
      <c r="E62" s="23">
        <f>'Bottom-Up Assumptions'!$B38*(1+'Bottom-Up Assumptions'!$B$14)^('Intermediate Work'!E$13-1)</f>
        <v>4.9875311720698262E-3</v>
      </c>
      <c r="F62" s="23">
        <f>'Bottom-Up Assumptions'!$B38*(1+'Bottom-Up Assumptions'!$B$14)^('Intermediate Work'!F$13-1)</f>
        <v>4.9875311720698262E-3</v>
      </c>
      <c r="G62" s="23">
        <f>'Bottom-Up Assumptions'!$B38*(1+'Bottom-Up Assumptions'!$B$14)^('Intermediate Work'!G$13-1)</f>
        <v>4.9875311720698262E-3</v>
      </c>
      <c r="H62" s="23">
        <f>'Bottom-Up Assumptions'!$B38*(1+'Bottom-Up Assumptions'!$B$14)^('Intermediate Work'!H$13-1)</f>
        <v>5.0000000000000001E-3</v>
      </c>
      <c r="I62" s="23">
        <f>'Bottom-Up Assumptions'!$B38*(1+'Bottom-Up Assumptions'!$B$14)^('Intermediate Work'!I$13-1)</f>
        <v>5.0124999999999996E-3</v>
      </c>
      <c r="J62" s="23">
        <f>'Bottom-Up Assumptions'!$B38*(1+'Bottom-Up Assumptions'!$B$14)^('Intermediate Work'!J$13-1)</f>
        <v>5.0250312499999991E-3</v>
      </c>
      <c r="K62" s="23">
        <f>'Bottom-Up Assumptions'!$B38*(1+'Bottom-Up Assumptions'!$B$14)^('Intermediate Work'!K$13-1)</f>
        <v>5.0375938281249991E-3</v>
      </c>
      <c r="L62" s="23">
        <f>'Bottom-Up Assumptions'!$B38*(1+'Bottom-Up Assumptions'!$B$14)^('Intermediate Work'!L$13-1)</f>
        <v>5.0501878126953115E-3</v>
      </c>
      <c r="M62" s="23">
        <f>'Bottom-Up Assumptions'!$B38*(1+'Bottom-Up Assumptions'!$B$14)^('Intermediate Work'!M$13-1)</f>
        <v>5.0628132822270501E-3</v>
      </c>
      <c r="N62" s="23">
        <f>'Bottom-Up Assumptions'!$B38*(1+'Bottom-Up Assumptions'!$B$14)^('Intermediate Work'!N$13-1)</f>
        <v>5.0754703154326161E-3</v>
      </c>
      <c r="O62" s="23">
        <f>'Bottom-Up Assumptions'!$B38*(1+'Bottom-Up Assumptions'!$B$14)^('Intermediate Work'!O$13-1)</f>
        <v>5.0881589912211977E-3</v>
      </c>
      <c r="P62" s="23">
        <f>'Bottom-Up Assumptions'!$B38*(1+'Bottom-Up Assumptions'!$B$14)^('Intermediate Work'!P$13-1)</f>
        <v>5.1008793886992507E-3</v>
      </c>
      <c r="Q62" s="23">
        <f>'Bottom-Up Assumptions'!$B38*(1+'Bottom-Up Assumptions'!$B$14)^('Intermediate Work'!Q$13-1)</f>
        <v>5.1136315871709989E-3</v>
      </c>
      <c r="R62" s="23">
        <f>'Bottom-Up Assumptions'!$B38*(1+'Bottom-Up Assumptions'!$B$14)^('Intermediate Work'!R$13-1)</f>
        <v>5.1264156661389258E-3</v>
      </c>
      <c r="S62" s="23">
        <f>'Bottom-Up Assumptions'!$B38*(1+'Bottom-Up Assumptions'!$B$14)^('Intermediate Work'!S$13-1)</f>
        <v>5.1392317053042726E-3</v>
      </c>
      <c r="T62" s="23">
        <f>'Bottom-Up Assumptions'!$B38*(1+'Bottom-Up Assumptions'!$B$14)^('Intermediate Work'!T$13-1)</f>
        <v>5.1520797845675337E-3</v>
      </c>
      <c r="U62" s="23">
        <f>'Bottom-Up Assumptions'!$B38*(1+'Bottom-Up Assumptions'!$B$14)^('Intermediate Work'!U$13-1)</f>
        <v>5.1649599840289532E-3</v>
      </c>
      <c r="V62" s="23">
        <f>'Bottom-Up Assumptions'!$B38*(1+'Bottom-Up Assumptions'!$B$14)^('Intermediate Work'!V$13-1)</f>
        <v>5.1778723839890238E-3</v>
      </c>
      <c r="W62" s="23">
        <f>'Bottom-Up Assumptions'!$B38*(1+'Bottom-Up Assumptions'!$B$14)^('Intermediate Work'!W$13-1)</f>
        <v>5.1908170649489962E-3</v>
      </c>
      <c r="X62" s="23">
        <f>'Bottom-Up Assumptions'!$B38*(1+'Bottom-Up Assumptions'!$B$14)^('Intermediate Work'!X$13-1)</f>
        <v>5.2037941076113689E-3</v>
      </c>
      <c r="Y62" s="23">
        <f>'Bottom-Up Assumptions'!$B38*(1+'Bottom-Up Assumptions'!$B$14)^('Intermediate Work'!Y$13-1)</f>
        <v>5.2168035928803966E-3</v>
      </c>
      <c r="Z62" s="23">
        <f>'Bottom-Up Assumptions'!$B38*(1+'Bottom-Up Assumptions'!$B$14)^('Intermediate Work'!Z$13-1)</f>
        <v>5.2298456018625983E-3</v>
      </c>
      <c r="AA62" s="23">
        <f>'Bottom-Up Assumptions'!$B38*(1+'Bottom-Up Assumptions'!$B$14)^('Intermediate Work'!AA$13-1)</f>
        <v>5.2429202158672536E-3</v>
      </c>
      <c r="AB62" s="23">
        <f>'Bottom-Up Assumptions'!$B38*(1+'Bottom-Up Assumptions'!$B$14)^('Intermediate Work'!AB$13-1)</f>
        <v>5.2560275164069224E-3</v>
      </c>
      <c r="AC62" s="23">
        <f>'Bottom-Up Assumptions'!$B38*(1+'Bottom-Up Assumptions'!$B$14)^('Intermediate Work'!AC$13-1)</f>
        <v>5.2691675851979395E-3</v>
      </c>
      <c r="AD62" s="23">
        <f>'Bottom-Up Assumptions'!$B38*(1+'Bottom-Up Assumptions'!$B$14)^('Intermediate Work'!AD$13-1)</f>
        <v>5.2823405041609326E-3</v>
      </c>
      <c r="AE62" s="23">
        <f>'Bottom-Up Assumptions'!$B38*(1+'Bottom-Up Assumptions'!$B$14)^('Intermediate Work'!AE$13-1)</f>
        <v>5.2955463554213355E-3</v>
      </c>
      <c r="AF62" s="23">
        <f>'Bottom-Up Assumptions'!$B38*(1+'Bottom-Up Assumptions'!$B$14)^('Intermediate Work'!AF$13-1)</f>
        <v>5.3087852213098887E-3</v>
      </c>
      <c r="AG62" s="23">
        <f>'Bottom-Up Assumptions'!$B38*(1+'Bottom-Up Assumptions'!$B$14)^('Intermediate Work'!AG$13-1)</f>
        <v>5.3220571843631635E-3</v>
      </c>
      <c r="AH62" s="23">
        <f>'Bottom-Up Assumptions'!$B38*(1+'Bottom-Up Assumptions'!$B$14)^('Intermediate Work'!AH$13-1)</f>
        <v>5.3353623273240712E-3</v>
      </c>
      <c r="AI62" s="23">
        <f>'Bottom-Up Assumptions'!$B38*(1+'Bottom-Up Assumptions'!$B$14)^('Intermediate Work'!AI$13-1)</f>
        <v>5.3487007331423806E-3</v>
      </c>
      <c r="AJ62" s="23">
        <f>'Bottom-Up Assumptions'!$B38*(1+'Bottom-Up Assumptions'!$B$14)^('Intermediate Work'!AJ$13-1)</f>
        <v>5.3620724849752369E-3</v>
      </c>
      <c r="AK62" s="23">
        <f>'Bottom-Up Assumptions'!$B38*(1+'Bottom-Up Assumptions'!$B$14)^('Intermediate Work'!AK$13-1)</f>
        <v>5.3754776661876762E-3</v>
      </c>
    </row>
    <row r="63" spans="1:37" x14ac:dyDescent="0.25">
      <c r="A63" s="28" t="str">
        <f>IF('Bottom-Up Assumptions'!A39&lt;&gt;"",'Bottom-Up Assumptions'!A39,"")</f>
        <v>Percent who want to try for whom the product is available</v>
      </c>
      <c r="B63" s="26">
        <f>'Bottom-Up Assumptions'!$B39</f>
        <v>1</v>
      </c>
      <c r="C63" s="26">
        <f>'Bottom-Up Assumptions'!$B39</f>
        <v>1</v>
      </c>
      <c r="D63" s="26">
        <f>'Bottom-Up Assumptions'!$B39</f>
        <v>1</v>
      </c>
      <c r="E63" s="26">
        <f>'Bottom-Up Assumptions'!$B39</f>
        <v>1</v>
      </c>
      <c r="F63" s="26">
        <f>'Bottom-Up Assumptions'!$B39</f>
        <v>1</v>
      </c>
      <c r="G63" s="26">
        <f>'Bottom-Up Assumptions'!$B39</f>
        <v>1</v>
      </c>
      <c r="H63" s="26">
        <f>'Bottom-Up Assumptions'!$B39</f>
        <v>1</v>
      </c>
      <c r="I63" s="26">
        <f>'Bottom-Up Assumptions'!$B39</f>
        <v>1</v>
      </c>
      <c r="J63" s="26">
        <f>'Bottom-Up Assumptions'!$B39</f>
        <v>1</v>
      </c>
      <c r="K63" s="26">
        <f>'Bottom-Up Assumptions'!$B39</f>
        <v>1</v>
      </c>
      <c r="L63" s="26">
        <f>'Bottom-Up Assumptions'!$B39</f>
        <v>1</v>
      </c>
      <c r="M63" s="26">
        <f>'Bottom-Up Assumptions'!$B39</f>
        <v>1</v>
      </c>
      <c r="N63" s="26">
        <f>'Bottom-Up Assumptions'!$B39</f>
        <v>1</v>
      </c>
      <c r="O63" s="26">
        <f>'Bottom-Up Assumptions'!$B39</f>
        <v>1</v>
      </c>
      <c r="P63" s="26">
        <f>'Bottom-Up Assumptions'!$B39</f>
        <v>1</v>
      </c>
      <c r="Q63" s="26">
        <f>'Bottom-Up Assumptions'!$B39</f>
        <v>1</v>
      </c>
      <c r="R63" s="26">
        <f>'Bottom-Up Assumptions'!$B39</f>
        <v>1</v>
      </c>
      <c r="S63" s="26">
        <f>'Bottom-Up Assumptions'!$B39</f>
        <v>1</v>
      </c>
      <c r="T63" s="26">
        <f>'Bottom-Up Assumptions'!$B39</f>
        <v>1</v>
      </c>
      <c r="U63" s="26">
        <f>'Bottom-Up Assumptions'!$B39</f>
        <v>1</v>
      </c>
      <c r="V63" s="26">
        <f>'Bottom-Up Assumptions'!$B39</f>
        <v>1</v>
      </c>
      <c r="W63" s="26">
        <f>'Bottom-Up Assumptions'!$B39</f>
        <v>1</v>
      </c>
      <c r="X63" s="26">
        <f>'Bottom-Up Assumptions'!$B39</f>
        <v>1</v>
      </c>
      <c r="Y63" s="26">
        <f>'Bottom-Up Assumptions'!$B39</f>
        <v>1</v>
      </c>
      <c r="Z63" s="26">
        <f>'Bottom-Up Assumptions'!$B39</f>
        <v>1</v>
      </c>
      <c r="AA63" s="26">
        <f>'Bottom-Up Assumptions'!$B39</f>
        <v>1</v>
      </c>
      <c r="AB63" s="26">
        <f>'Bottom-Up Assumptions'!$B39</f>
        <v>1</v>
      </c>
      <c r="AC63" s="26">
        <f>'Bottom-Up Assumptions'!$B39</f>
        <v>1</v>
      </c>
      <c r="AD63" s="26">
        <f>'Bottom-Up Assumptions'!$B39</f>
        <v>1</v>
      </c>
      <c r="AE63" s="26">
        <f>'Bottom-Up Assumptions'!$B39</f>
        <v>1</v>
      </c>
      <c r="AF63" s="26">
        <f>'Bottom-Up Assumptions'!$B39</f>
        <v>1</v>
      </c>
      <c r="AG63" s="26">
        <f>'Bottom-Up Assumptions'!$B39</f>
        <v>1</v>
      </c>
      <c r="AH63" s="26">
        <f>'Bottom-Up Assumptions'!$B39</f>
        <v>1</v>
      </c>
      <c r="AI63" s="26">
        <f>'Bottom-Up Assumptions'!$B39</f>
        <v>1</v>
      </c>
      <c r="AJ63" s="26">
        <f>'Bottom-Up Assumptions'!$B39</f>
        <v>1</v>
      </c>
      <c r="AK63" s="26">
        <f>'Bottom-Up Assumptions'!$B39</f>
        <v>1</v>
      </c>
    </row>
    <row r="64" spans="1:37" s="25" customFormat="1" x14ac:dyDescent="0.25">
      <c r="A64" s="24" t="s">
        <v>77</v>
      </c>
      <c r="B64" s="25">
        <f>B61*B62*B63</f>
        <v>0</v>
      </c>
      <c r="C64" s="25">
        <f t="shared" ref="C64:G64" si="58">C61*C62*C63</f>
        <v>0</v>
      </c>
      <c r="D64" s="25">
        <f t="shared" si="58"/>
        <v>0</v>
      </c>
      <c r="E64" s="25">
        <f t="shared" si="58"/>
        <v>0</v>
      </c>
      <c r="F64" s="25">
        <f t="shared" si="58"/>
        <v>0</v>
      </c>
      <c r="G64" s="25">
        <f t="shared" si="58"/>
        <v>0</v>
      </c>
      <c r="H64" s="25">
        <f t="shared" ref="H64:AK64" si="59">H61*H62*H63</f>
        <v>2.5</v>
      </c>
      <c r="I64" s="25">
        <f t="shared" si="59"/>
        <v>2.5187812499999995</v>
      </c>
      <c r="J64" s="25">
        <f t="shared" si="59"/>
        <v>2.5377035941406239</v>
      </c>
      <c r="K64" s="25">
        <f t="shared" si="59"/>
        <v>2.556768092391605</v>
      </c>
      <c r="L64" s="25">
        <f t="shared" si="59"/>
        <v>2.5759758126856962</v>
      </c>
      <c r="M64" s="25">
        <f t="shared" si="59"/>
        <v>2.5953278309784968</v>
      </c>
      <c r="N64" s="25">
        <f t="shared" si="59"/>
        <v>2.6148252313087217</v>
      </c>
      <c r="O64" s="25">
        <f t="shared" si="59"/>
        <v>2.6344691058589285</v>
      </c>
      <c r="P64" s="25">
        <f t="shared" si="59"/>
        <v>2.6542605550166933</v>
      </c>
      <c r="Q64" s="25">
        <f t="shared" si="59"/>
        <v>2.6742006874362563</v>
      </c>
      <c r="R64" s="25">
        <f t="shared" si="59"/>
        <v>2.6942906201006203</v>
      </c>
      <c r="S64" s="25">
        <f t="shared" si="59"/>
        <v>2.7145314783841257</v>
      </c>
      <c r="T64" s="25">
        <f t="shared" si="59"/>
        <v>2.7349243961154861</v>
      </c>
      <c r="U64" s="25">
        <f t="shared" si="59"/>
        <v>2.7554705156413033</v>
      </c>
      <c r="V64" s="25">
        <f t="shared" si="59"/>
        <v>2.7761709878900573</v>
      </c>
      <c r="W64" s="25">
        <f t="shared" si="59"/>
        <v>2.7970269724365808</v>
      </c>
      <c r="X64" s="25">
        <f t="shared" si="59"/>
        <v>2.81803963756701</v>
      </c>
      <c r="Y64" s="25">
        <f t="shared" si="59"/>
        <v>2.8392101603442321</v>
      </c>
      <c r="Z64" s="25">
        <f t="shared" si="59"/>
        <v>2.8605397266738173</v>
      </c>
      <c r="AA64" s="25">
        <f t="shared" si="59"/>
        <v>2.8820295313704536</v>
      </c>
      <c r="AB64" s="25">
        <f t="shared" si="59"/>
        <v>2.9036807782248739</v>
      </c>
      <c r="AC64" s="25">
        <f t="shared" si="59"/>
        <v>2.9254946800712878</v>
      </c>
      <c r="AD64" s="25">
        <f t="shared" si="59"/>
        <v>2.9474724588553216</v>
      </c>
      <c r="AE64" s="25">
        <f t="shared" si="59"/>
        <v>2.9696153457024721</v>
      </c>
      <c r="AF64" s="25">
        <f t="shared" si="59"/>
        <v>2.991924580987062</v>
      </c>
      <c r="AG64" s="25">
        <f t="shared" si="59"/>
        <v>3.0144014144017266</v>
      </c>
      <c r="AH64" s="25">
        <f t="shared" si="59"/>
        <v>3.037047105027419</v>
      </c>
      <c r="AI64" s="25">
        <f t="shared" si="59"/>
        <v>3.059862921403937</v>
      </c>
      <c r="AJ64" s="25">
        <f t="shared" si="59"/>
        <v>3.082850141600983</v>
      </c>
      <c r="AK64" s="25">
        <f t="shared" si="59"/>
        <v>3.106010053289761</v>
      </c>
    </row>
    <row r="65" spans="1:37" x14ac:dyDescent="0.25">
      <c r="A65" s="16" t="str">
        <f>IF('Bottom-Up Assumptions'!A41&lt;&gt;"",'Bottom-Up Assumptions'!A41,"")</f>
        <v>Promotions</v>
      </c>
    </row>
    <row r="66" spans="1:37" x14ac:dyDescent="0.25">
      <c r="A66" s="28" t="str">
        <f>IF('Bottom-Up Assumptions'!A42&lt;&gt;"",'Bottom-Up Assumptions'!A42,"")</f>
        <v>Number of promotions run</v>
      </c>
      <c r="B66">
        <f>IF(B$13&gt;0,'Bottom-Up Assumptions'!$B42*(1+'Bottom-Up Assumptions'!$B$13)^('Intermediate Work'!B$13-1),0)</f>
        <v>0</v>
      </c>
      <c r="C66">
        <f>IF(C$13&gt;0,'Bottom-Up Assumptions'!$B42*(1+'Bottom-Up Assumptions'!$B$13)^('Intermediate Work'!C$13-1),0)</f>
        <v>0</v>
      </c>
      <c r="D66">
        <f>IF(D$13&gt;0,'Bottom-Up Assumptions'!$B42*(1+'Bottom-Up Assumptions'!$B$13)^('Intermediate Work'!D$13-1),0)</f>
        <v>0</v>
      </c>
      <c r="E66">
        <f>IF(E$13&gt;0,'Bottom-Up Assumptions'!$B42*(1+'Bottom-Up Assumptions'!$B$13)^('Intermediate Work'!E$13-1),0)</f>
        <v>0</v>
      </c>
      <c r="F66">
        <f>IF(F$13&gt;0,'Bottom-Up Assumptions'!$B42*(1+'Bottom-Up Assumptions'!$B$13)^('Intermediate Work'!F$13-1),0)</f>
        <v>0</v>
      </c>
      <c r="G66">
        <f>IF(G$13&gt;0,'Bottom-Up Assumptions'!$B42*(1+'Bottom-Up Assumptions'!$B$13)^('Intermediate Work'!G$13-1),0)</f>
        <v>0</v>
      </c>
      <c r="H66">
        <f>IF(H$13&gt;0,'Bottom-Up Assumptions'!$B42*(1+'Bottom-Up Assumptions'!$B$13)^('Intermediate Work'!H$13-1),0)</f>
        <v>2</v>
      </c>
      <c r="I66">
        <f>IF(I$13&gt;0,'Bottom-Up Assumptions'!$B42*(1+'Bottom-Up Assumptions'!$B$13)^('Intermediate Work'!I$13-1),0)</f>
        <v>2.0099999999999998</v>
      </c>
      <c r="J66">
        <f>IF(J$13&gt;0,'Bottom-Up Assumptions'!$B42*(1+'Bottom-Up Assumptions'!$B$13)^('Intermediate Work'!J$13-1),0)</f>
        <v>2.0200499999999995</v>
      </c>
      <c r="K66">
        <f>IF(K$13&gt;0,'Bottom-Up Assumptions'!$B42*(1+'Bottom-Up Assumptions'!$B$13)^('Intermediate Work'!K$13-1),0)</f>
        <v>2.0301502499999993</v>
      </c>
      <c r="L66">
        <f>IF(L$13&gt;0,'Bottom-Up Assumptions'!$B42*(1+'Bottom-Up Assumptions'!$B$13)^('Intermediate Work'!L$13-1),0)</f>
        <v>2.0403010012499987</v>
      </c>
      <c r="M66">
        <f>IF(M$13&gt;0,'Bottom-Up Assumptions'!$B42*(1+'Bottom-Up Assumptions'!$B$13)^('Intermediate Work'!M$13-1),0)</f>
        <v>2.0505025062562483</v>
      </c>
      <c r="N66">
        <f>IF(N$13&gt;0,'Bottom-Up Assumptions'!$B42*(1+'Bottom-Up Assumptions'!$B$13)^('Intermediate Work'!N$13-1),0)</f>
        <v>2.0607550187875292</v>
      </c>
      <c r="O66">
        <f>IF(O$13&gt;0,'Bottom-Up Assumptions'!$B42*(1+'Bottom-Up Assumptions'!$B$13)^('Intermediate Work'!O$13-1),0)</f>
        <v>2.0710587938814666</v>
      </c>
      <c r="P66">
        <f>IF(P$13&gt;0,'Bottom-Up Assumptions'!$B42*(1+'Bottom-Up Assumptions'!$B$13)^('Intermediate Work'!P$13-1),0)</f>
        <v>2.0814140878508738</v>
      </c>
      <c r="Q66">
        <f>IF(Q$13&gt;0,'Bottom-Up Assumptions'!$B42*(1+'Bottom-Up Assumptions'!$B$13)^('Intermediate Work'!Q$13-1),0)</f>
        <v>2.091821158290128</v>
      </c>
      <c r="R66">
        <f>IF(R$13&gt;0,'Bottom-Up Assumptions'!$B42*(1+'Bottom-Up Assumptions'!$B$13)^('Intermediate Work'!R$13-1),0)</f>
        <v>2.1022802640815783</v>
      </c>
      <c r="S66">
        <f>IF(S$13&gt;0,'Bottom-Up Assumptions'!$B42*(1+'Bottom-Up Assumptions'!$B$13)^('Intermediate Work'!S$13-1),0)</f>
        <v>2.112791665401986</v>
      </c>
      <c r="T66">
        <f>IF(T$13&gt;0,'Bottom-Up Assumptions'!$B42*(1+'Bottom-Up Assumptions'!$B$13)^('Intermediate Work'!T$13-1),0)</f>
        <v>2.1233556237289952</v>
      </c>
      <c r="U66">
        <f>IF(U$13&gt;0,'Bottom-Up Assumptions'!$B42*(1+'Bottom-Up Assumptions'!$B$13)^('Intermediate Work'!U$13-1),0)</f>
        <v>2.13397240184764</v>
      </c>
      <c r="V66">
        <f>IF(V$13&gt;0,'Bottom-Up Assumptions'!$B42*(1+'Bottom-Up Assumptions'!$B$13)^('Intermediate Work'!V$13-1),0)</f>
        <v>2.1446422638568778</v>
      </c>
      <c r="W66">
        <f>IF(W$13&gt;0,'Bottom-Up Assumptions'!$B42*(1+'Bottom-Up Assumptions'!$B$13)^('Intermediate Work'!W$13-1),0)</f>
        <v>2.1553654751761617</v>
      </c>
      <c r="X66">
        <f>IF(X$13&gt;0,'Bottom-Up Assumptions'!$B42*(1+'Bottom-Up Assumptions'!$B$13)^('Intermediate Work'!X$13-1),0)</f>
        <v>2.1661423025520423</v>
      </c>
      <c r="Y66">
        <f>IF(Y$13&gt;0,'Bottom-Up Assumptions'!$B42*(1+'Bottom-Up Assumptions'!$B$13)^('Intermediate Work'!Y$13-1),0)</f>
        <v>2.1769730140648025</v>
      </c>
      <c r="Z66">
        <f>IF(Z$13&gt;0,'Bottom-Up Assumptions'!$B42*(1+'Bottom-Up Assumptions'!$B$13)^('Intermediate Work'!Z$13-1),0)</f>
        <v>2.1878578791351257</v>
      </c>
      <c r="AA66">
        <f>IF(AA$13&gt;0,'Bottom-Up Assumptions'!$B42*(1+'Bottom-Up Assumptions'!$B$13)^('Intermediate Work'!AA$13-1),0)</f>
        <v>2.1987971685308012</v>
      </c>
      <c r="AB66">
        <f>IF(AB$13&gt;0,'Bottom-Up Assumptions'!$B42*(1+'Bottom-Up Assumptions'!$B$13)^('Intermediate Work'!AB$13-1),0)</f>
        <v>2.209791154373455</v>
      </c>
      <c r="AC66">
        <f>IF(AC$13&gt;0,'Bottom-Up Assumptions'!$B42*(1+'Bottom-Up Assumptions'!$B$13)^('Intermediate Work'!AC$13-1),0)</f>
        <v>2.2208401101453217</v>
      </c>
      <c r="AD66">
        <f>IF(AD$13&gt;0,'Bottom-Up Assumptions'!$B42*(1+'Bottom-Up Assumptions'!$B$13)^('Intermediate Work'!AD$13-1),0)</f>
        <v>2.2319443106960479</v>
      </c>
      <c r="AE66">
        <f>IF(AE$13&gt;0,'Bottom-Up Assumptions'!$B42*(1+'Bottom-Up Assumptions'!$B$13)^('Intermediate Work'!AE$13-1),0)</f>
        <v>2.2431040322495277</v>
      </c>
      <c r="AF66">
        <f>IF(AF$13&gt;0,'Bottom-Up Assumptions'!$B42*(1+'Bottom-Up Assumptions'!$B$13)^('Intermediate Work'!AF$13-1),0)</f>
        <v>2.2543195524107755</v>
      </c>
      <c r="AG66">
        <f>IF(AG$13&gt;0,'Bottom-Up Assumptions'!$B42*(1+'Bottom-Up Assumptions'!$B$13)^('Intermediate Work'!AG$13-1),0)</f>
        <v>2.265591150172829</v>
      </c>
      <c r="AH66">
        <f>IF(AH$13&gt;0,'Bottom-Up Assumptions'!$B42*(1+'Bottom-Up Assumptions'!$B$13)^('Intermediate Work'!AH$13-1),0)</f>
        <v>2.2769191059236928</v>
      </c>
      <c r="AI66">
        <f>IF(AI$13&gt;0,'Bottom-Up Assumptions'!$B42*(1+'Bottom-Up Assumptions'!$B$13)^('Intermediate Work'!AI$13-1),0)</f>
        <v>2.288303701453311</v>
      </c>
      <c r="AJ66">
        <f>IF(AJ$13&gt;0,'Bottom-Up Assumptions'!$B42*(1+'Bottom-Up Assumptions'!$B$13)^('Intermediate Work'!AJ$13-1),0)</f>
        <v>2.299745219960577</v>
      </c>
      <c r="AK66">
        <f>IF(AK$13&gt;0,'Bottom-Up Assumptions'!$B42*(1+'Bottom-Up Assumptions'!$B$13)^('Intermediate Work'!AK$13-1),0)</f>
        <v>2.3112439460603795</v>
      </c>
    </row>
    <row r="67" spans="1:37" x14ac:dyDescent="0.25">
      <c r="A67" s="28" t="str">
        <f>IF('Bottom-Up Assumptions'!A43&lt;&gt;"",'Bottom-Up Assumptions'!A43,"")</f>
        <v>Unique target customers who will become aware</v>
      </c>
      <c r="B67">
        <f>IF(B$13&gt;0,'Bottom-Up Assumptions'!$B43*(1+'Bottom-Up Assumptions'!$B$13)^('Intermediate Work'!B$13-1),0)</f>
        <v>0</v>
      </c>
      <c r="C67">
        <f>IF(C$13&gt;0,'Bottom-Up Assumptions'!$B43*(1+'Bottom-Up Assumptions'!$B$13)^('Intermediate Work'!C$13-1),0)</f>
        <v>0</v>
      </c>
      <c r="D67">
        <f>IF(D$13&gt;0,'Bottom-Up Assumptions'!$B43*(1+'Bottom-Up Assumptions'!$B$13)^('Intermediate Work'!D$13-1),0)</f>
        <v>0</v>
      </c>
      <c r="E67">
        <f>IF(E$13&gt;0,'Bottom-Up Assumptions'!$B43*(1+'Bottom-Up Assumptions'!$B$13)^('Intermediate Work'!E$13-1),0)</f>
        <v>0</v>
      </c>
      <c r="F67">
        <f>IF(F$13&gt;0,'Bottom-Up Assumptions'!$B43*(1+'Bottom-Up Assumptions'!$B$13)^('Intermediate Work'!F$13-1),0)</f>
        <v>0</v>
      </c>
      <c r="G67">
        <f>IF(G$13&gt;0,'Bottom-Up Assumptions'!$B43*(1+'Bottom-Up Assumptions'!$B$13)^('Intermediate Work'!G$13-1),0)</f>
        <v>0</v>
      </c>
      <c r="H67">
        <f>IF(H$13&gt;0,'Bottom-Up Assumptions'!$B43*(1+'Bottom-Up Assumptions'!$B$13)^('Intermediate Work'!H$13-1),0)</f>
        <v>500</v>
      </c>
      <c r="I67">
        <f>IF(I$13&gt;0,'Bottom-Up Assumptions'!$B43*(1+'Bottom-Up Assumptions'!$B$13)^('Intermediate Work'!I$13-1),0)</f>
        <v>502.49999999999994</v>
      </c>
      <c r="J67">
        <f>IF(J$13&gt;0,'Bottom-Up Assumptions'!$B43*(1+'Bottom-Up Assumptions'!$B$13)^('Intermediate Work'!J$13-1),0)</f>
        <v>505.01249999999987</v>
      </c>
      <c r="K67">
        <f>IF(K$13&gt;0,'Bottom-Up Assumptions'!$B43*(1+'Bottom-Up Assumptions'!$B$13)^('Intermediate Work'!K$13-1),0)</f>
        <v>507.53756249999981</v>
      </c>
      <c r="L67">
        <f>IF(L$13&gt;0,'Bottom-Up Assumptions'!$B43*(1+'Bottom-Up Assumptions'!$B$13)^('Intermediate Work'!L$13-1),0)</f>
        <v>510.07525031249969</v>
      </c>
      <c r="M67">
        <f>IF(M$13&gt;0,'Bottom-Up Assumptions'!$B43*(1+'Bottom-Up Assumptions'!$B$13)^('Intermediate Work'!M$13-1),0)</f>
        <v>512.62562656406203</v>
      </c>
      <c r="N67">
        <f>IF(N$13&gt;0,'Bottom-Up Assumptions'!$B43*(1+'Bottom-Up Assumptions'!$B$13)^('Intermediate Work'!N$13-1),0)</f>
        <v>515.18875469688226</v>
      </c>
      <c r="O67">
        <f>IF(O$13&gt;0,'Bottom-Up Assumptions'!$B43*(1+'Bottom-Up Assumptions'!$B$13)^('Intermediate Work'!O$13-1),0)</f>
        <v>517.76469847036662</v>
      </c>
      <c r="P67">
        <f>IF(P$13&gt;0,'Bottom-Up Assumptions'!$B43*(1+'Bottom-Up Assumptions'!$B$13)^('Intermediate Work'!P$13-1),0)</f>
        <v>520.35352196271845</v>
      </c>
      <c r="Q67">
        <f>IF(Q$13&gt;0,'Bottom-Up Assumptions'!$B43*(1+'Bottom-Up Assumptions'!$B$13)^('Intermediate Work'!Q$13-1),0)</f>
        <v>522.95528957253202</v>
      </c>
      <c r="R67">
        <f>IF(R$13&gt;0,'Bottom-Up Assumptions'!$B43*(1+'Bottom-Up Assumptions'!$B$13)^('Intermediate Work'!R$13-1),0)</f>
        <v>525.57006602039462</v>
      </c>
      <c r="S67">
        <f>IF(S$13&gt;0,'Bottom-Up Assumptions'!$B43*(1+'Bottom-Up Assumptions'!$B$13)^('Intermediate Work'!S$13-1),0)</f>
        <v>528.19791635049648</v>
      </c>
      <c r="T67">
        <f>IF(T$13&gt;0,'Bottom-Up Assumptions'!$B43*(1+'Bottom-Up Assumptions'!$B$13)^('Intermediate Work'!T$13-1),0)</f>
        <v>530.83890593224885</v>
      </c>
      <c r="U67">
        <f>IF(U$13&gt;0,'Bottom-Up Assumptions'!$B43*(1+'Bottom-Up Assumptions'!$B$13)^('Intermediate Work'!U$13-1),0)</f>
        <v>533.49310046190999</v>
      </c>
      <c r="V67">
        <f>IF(V$13&gt;0,'Bottom-Up Assumptions'!$B43*(1+'Bottom-Up Assumptions'!$B$13)^('Intermediate Work'!V$13-1),0)</f>
        <v>536.16056596421947</v>
      </c>
      <c r="W67">
        <f>IF(W$13&gt;0,'Bottom-Up Assumptions'!$B43*(1+'Bottom-Up Assumptions'!$B$13)^('Intermediate Work'!W$13-1),0)</f>
        <v>538.84136879404048</v>
      </c>
      <c r="X67">
        <f>IF(X$13&gt;0,'Bottom-Up Assumptions'!$B43*(1+'Bottom-Up Assumptions'!$B$13)^('Intermediate Work'!X$13-1),0)</f>
        <v>541.53557563801053</v>
      </c>
      <c r="Y67">
        <f>IF(Y$13&gt;0,'Bottom-Up Assumptions'!$B43*(1+'Bottom-Up Assumptions'!$B$13)^('Intermediate Work'!Y$13-1),0)</f>
        <v>544.24325351620064</v>
      </c>
      <c r="Z67">
        <f>IF(Z$13&gt;0,'Bottom-Up Assumptions'!$B43*(1+'Bottom-Up Assumptions'!$B$13)^('Intermediate Work'!Z$13-1),0)</f>
        <v>546.9644697837814</v>
      </c>
      <c r="AA67">
        <f>IF(AA$13&gt;0,'Bottom-Up Assumptions'!$B43*(1+'Bottom-Up Assumptions'!$B$13)^('Intermediate Work'!AA$13-1),0)</f>
        <v>549.69929213270029</v>
      </c>
      <c r="AB67">
        <f>IF(AB$13&gt;0,'Bottom-Up Assumptions'!$B43*(1+'Bottom-Up Assumptions'!$B$13)^('Intermediate Work'!AB$13-1),0)</f>
        <v>552.44778859336373</v>
      </c>
      <c r="AC67">
        <f>IF(AC$13&gt;0,'Bottom-Up Assumptions'!$B43*(1+'Bottom-Up Assumptions'!$B$13)^('Intermediate Work'!AC$13-1),0)</f>
        <v>555.21002753633047</v>
      </c>
      <c r="AD67">
        <f>IF(AD$13&gt;0,'Bottom-Up Assumptions'!$B43*(1+'Bottom-Up Assumptions'!$B$13)^('Intermediate Work'!AD$13-1),0)</f>
        <v>557.98607767401199</v>
      </c>
      <c r="AE67">
        <f>IF(AE$13&gt;0,'Bottom-Up Assumptions'!$B43*(1+'Bottom-Up Assumptions'!$B$13)^('Intermediate Work'!AE$13-1),0)</f>
        <v>560.77600806238195</v>
      </c>
      <c r="AF67">
        <f>IF(AF$13&gt;0,'Bottom-Up Assumptions'!$B43*(1+'Bottom-Up Assumptions'!$B$13)^('Intermediate Work'!AF$13-1),0)</f>
        <v>563.57988810269387</v>
      </c>
      <c r="AG67">
        <f>IF(AG$13&gt;0,'Bottom-Up Assumptions'!$B43*(1+'Bottom-Up Assumptions'!$B$13)^('Intermediate Work'!AG$13-1),0)</f>
        <v>566.39778754320719</v>
      </c>
      <c r="AH67">
        <f>IF(AH$13&gt;0,'Bottom-Up Assumptions'!$B43*(1+'Bottom-Up Assumptions'!$B$13)^('Intermediate Work'!AH$13-1),0)</f>
        <v>569.22977648092319</v>
      </c>
      <c r="AI67">
        <f>IF(AI$13&gt;0,'Bottom-Up Assumptions'!$B43*(1+'Bottom-Up Assumptions'!$B$13)^('Intermediate Work'!AI$13-1),0)</f>
        <v>572.07592536332777</v>
      </c>
      <c r="AJ67">
        <f>IF(AJ$13&gt;0,'Bottom-Up Assumptions'!$B43*(1+'Bottom-Up Assumptions'!$B$13)^('Intermediate Work'!AJ$13-1),0)</f>
        <v>574.93630499014421</v>
      </c>
      <c r="AK67">
        <f>IF(AK$13&gt;0,'Bottom-Up Assumptions'!$B43*(1+'Bottom-Up Assumptions'!$B$13)^('Intermediate Work'!AK$13-1),0)</f>
        <v>577.8109865150949</v>
      </c>
    </row>
    <row r="68" spans="1:37" x14ac:dyDescent="0.25">
      <c r="A68" s="28" t="str">
        <f>IF('Bottom-Up Assumptions'!A44&lt;&gt;"",'Bottom-Up Assumptions'!A44,"")</f>
        <v>Percent who will try</v>
      </c>
      <c r="B68" s="23">
        <f>'Bottom-Up Assumptions'!$B44*(1+'Bottom-Up Assumptions'!$B$14)^('Intermediate Work'!B$13-1)</f>
        <v>4.9875311720698262E-3</v>
      </c>
      <c r="C68" s="23">
        <f>'Bottom-Up Assumptions'!$B44*(1+'Bottom-Up Assumptions'!$B$14)^('Intermediate Work'!C$13-1)</f>
        <v>4.9875311720698262E-3</v>
      </c>
      <c r="D68" s="23">
        <f>'Bottom-Up Assumptions'!$B44*(1+'Bottom-Up Assumptions'!$B$14)^('Intermediate Work'!D$13-1)</f>
        <v>4.9875311720698262E-3</v>
      </c>
      <c r="E68" s="23">
        <f>'Bottom-Up Assumptions'!$B44*(1+'Bottom-Up Assumptions'!$B$14)^('Intermediate Work'!E$13-1)</f>
        <v>4.9875311720698262E-3</v>
      </c>
      <c r="F68" s="23">
        <f>'Bottom-Up Assumptions'!$B44*(1+'Bottom-Up Assumptions'!$B$14)^('Intermediate Work'!F$13-1)</f>
        <v>4.9875311720698262E-3</v>
      </c>
      <c r="G68" s="23">
        <f>'Bottom-Up Assumptions'!$B44*(1+'Bottom-Up Assumptions'!$B$14)^('Intermediate Work'!G$13-1)</f>
        <v>4.9875311720698262E-3</v>
      </c>
      <c r="H68" s="23">
        <f>'Bottom-Up Assumptions'!$B44*(1+'Bottom-Up Assumptions'!$B$14)^('Intermediate Work'!H$13-1)</f>
        <v>5.0000000000000001E-3</v>
      </c>
      <c r="I68" s="23">
        <f>'Bottom-Up Assumptions'!$B44*(1+'Bottom-Up Assumptions'!$B$14)^('Intermediate Work'!I$13-1)</f>
        <v>5.0124999999999996E-3</v>
      </c>
      <c r="J68" s="23">
        <f>'Bottom-Up Assumptions'!$B44*(1+'Bottom-Up Assumptions'!$B$14)^('Intermediate Work'!J$13-1)</f>
        <v>5.0250312499999991E-3</v>
      </c>
      <c r="K68" s="23">
        <f>'Bottom-Up Assumptions'!$B44*(1+'Bottom-Up Assumptions'!$B$14)^('Intermediate Work'!K$13-1)</f>
        <v>5.0375938281249991E-3</v>
      </c>
      <c r="L68" s="23">
        <f>'Bottom-Up Assumptions'!$B44*(1+'Bottom-Up Assumptions'!$B$14)^('Intermediate Work'!L$13-1)</f>
        <v>5.0501878126953115E-3</v>
      </c>
      <c r="M68" s="23">
        <f>'Bottom-Up Assumptions'!$B44*(1+'Bottom-Up Assumptions'!$B$14)^('Intermediate Work'!M$13-1)</f>
        <v>5.0628132822270501E-3</v>
      </c>
      <c r="N68" s="23">
        <f>'Bottom-Up Assumptions'!$B44*(1+'Bottom-Up Assumptions'!$B$14)^('Intermediate Work'!N$13-1)</f>
        <v>5.0754703154326161E-3</v>
      </c>
      <c r="O68" s="23">
        <f>'Bottom-Up Assumptions'!$B44*(1+'Bottom-Up Assumptions'!$B$14)^('Intermediate Work'!O$13-1)</f>
        <v>5.0881589912211977E-3</v>
      </c>
      <c r="P68" s="23">
        <f>'Bottom-Up Assumptions'!$B44*(1+'Bottom-Up Assumptions'!$B$14)^('Intermediate Work'!P$13-1)</f>
        <v>5.1008793886992507E-3</v>
      </c>
      <c r="Q68" s="23">
        <f>'Bottom-Up Assumptions'!$B44*(1+'Bottom-Up Assumptions'!$B$14)^('Intermediate Work'!Q$13-1)</f>
        <v>5.1136315871709989E-3</v>
      </c>
      <c r="R68" s="23">
        <f>'Bottom-Up Assumptions'!$B44*(1+'Bottom-Up Assumptions'!$B$14)^('Intermediate Work'!R$13-1)</f>
        <v>5.1264156661389258E-3</v>
      </c>
      <c r="S68" s="23">
        <f>'Bottom-Up Assumptions'!$B44*(1+'Bottom-Up Assumptions'!$B$14)^('Intermediate Work'!S$13-1)</f>
        <v>5.1392317053042726E-3</v>
      </c>
      <c r="T68" s="23">
        <f>'Bottom-Up Assumptions'!$B44*(1+'Bottom-Up Assumptions'!$B$14)^('Intermediate Work'!T$13-1)</f>
        <v>5.1520797845675337E-3</v>
      </c>
      <c r="U68" s="23">
        <f>'Bottom-Up Assumptions'!$B44*(1+'Bottom-Up Assumptions'!$B$14)^('Intermediate Work'!U$13-1)</f>
        <v>5.1649599840289532E-3</v>
      </c>
      <c r="V68" s="23">
        <f>'Bottom-Up Assumptions'!$B44*(1+'Bottom-Up Assumptions'!$B$14)^('Intermediate Work'!V$13-1)</f>
        <v>5.1778723839890238E-3</v>
      </c>
      <c r="W68" s="23">
        <f>'Bottom-Up Assumptions'!$B44*(1+'Bottom-Up Assumptions'!$B$14)^('Intermediate Work'!W$13-1)</f>
        <v>5.1908170649489962E-3</v>
      </c>
      <c r="X68" s="23">
        <f>'Bottom-Up Assumptions'!$B44*(1+'Bottom-Up Assumptions'!$B$14)^('Intermediate Work'!X$13-1)</f>
        <v>5.2037941076113689E-3</v>
      </c>
      <c r="Y68" s="23">
        <f>'Bottom-Up Assumptions'!$B44*(1+'Bottom-Up Assumptions'!$B$14)^('Intermediate Work'!Y$13-1)</f>
        <v>5.2168035928803966E-3</v>
      </c>
      <c r="Z68" s="23">
        <f>'Bottom-Up Assumptions'!$B44*(1+'Bottom-Up Assumptions'!$B$14)^('Intermediate Work'!Z$13-1)</f>
        <v>5.2298456018625983E-3</v>
      </c>
      <c r="AA68" s="23">
        <f>'Bottom-Up Assumptions'!$B44*(1+'Bottom-Up Assumptions'!$B$14)^('Intermediate Work'!AA$13-1)</f>
        <v>5.2429202158672536E-3</v>
      </c>
      <c r="AB68" s="23">
        <f>'Bottom-Up Assumptions'!$B44*(1+'Bottom-Up Assumptions'!$B$14)^('Intermediate Work'!AB$13-1)</f>
        <v>5.2560275164069224E-3</v>
      </c>
      <c r="AC68" s="23">
        <f>'Bottom-Up Assumptions'!$B44*(1+'Bottom-Up Assumptions'!$B$14)^('Intermediate Work'!AC$13-1)</f>
        <v>5.2691675851979395E-3</v>
      </c>
      <c r="AD68" s="23">
        <f>'Bottom-Up Assumptions'!$B44*(1+'Bottom-Up Assumptions'!$B$14)^('Intermediate Work'!AD$13-1)</f>
        <v>5.2823405041609326E-3</v>
      </c>
      <c r="AE68" s="23">
        <f>'Bottom-Up Assumptions'!$B44*(1+'Bottom-Up Assumptions'!$B$14)^('Intermediate Work'!AE$13-1)</f>
        <v>5.2955463554213355E-3</v>
      </c>
      <c r="AF68" s="23">
        <f>'Bottom-Up Assumptions'!$B44*(1+'Bottom-Up Assumptions'!$B$14)^('Intermediate Work'!AF$13-1)</f>
        <v>5.3087852213098887E-3</v>
      </c>
      <c r="AG68" s="23">
        <f>'Bottom-Up Assumptions'!$B44*(1+'Bottom-Up Assumptions'!$B$14)^('Intermediate Work'!AG$13-1)</f>
        <v>5.3220571843631635E-3</v>
      </c>
      <c r="AH68" s="23">
        <f>'Bottom-Up Assumptions'!$B44*(1+'Bottom-Up Assumptions'!$B$14)^('Intermediate Work'!AH$13-1)</f>
        <v>5.3353623273240712E-3</v>
      </c>
      <c r="AI68" s="23">
        <f>'Bottom-Up Assumptions'!$B44*(1+'Bottom-Up Assumptions'!$B$14)^('Intermediate Work'!AI$13-1)</f>
        <v>5.3487007331423806E-3</v>
      </c>
      <c r="AJ68" s="23">
        <f>'Bottom-Up Assumptions'!$B44*(1+'Bottom-Up Assumptions'!$B$14)^('Intermediate Work'!AJ$13-1)</f>
        <v>5.3620724849752369E-3</v>
      </c>
      <c r="AK68" s="23">
        <f>'Bottom-Up Assumptions'!$B44*(1+'Bottom-Up Assumptions'!$B$14)^('Intermediate Work'!AK$13-1)</f>
        <v>5.3754776661876762E-3</v>
      </c>
    </row>
    <row r="69" spans="1:37" x14ac:dyDescent="0.25">
      <c r="A69" s="28" t="str">
        <f>IF('Bottom-Up Assumptions'!A45&lt;&gt;"",'Bottom-Up Assumptions'!A45,"")</f>
        <v>Percent who want to try for whom the product is available</v>
      </c>
      <c r="B69" s="26">
        <f>'Bottom-Up Assumptions'!$B45</f>
        <v>1</v>
      </c>
      <c r="C69" s="26">
        <f>'Bottom-Up Assumptions'!$B45</f>
        <v>1</v>
      </c>
      <c r="D69" s="26">
        <f>'Bottom-Up Assumptions'!$B45</f>
        <v>1</v>
      </c>
      <c r="E69" s="26">
        <f>'Bottom-Up Assumptions'!$B45</f>
        <v>1</v>
      </c>
      <c r="F69" s="26">
        <f>'Bottom-Up Assumptions'!$B45</f>
        <v>1</v>
      </c>
      <c r="G69" s="26">
        <f>'Bottom-Up Assumptions'!$B45</f>
        <v>1</v>
      </c>
      <c r="H69" s="26">
        <f>'Bottom-Up Assumptions'!$B45</f>
        <v>1</v>
      </c>
      <c r="I69" s="26">
        <f>'Bottom-Up Assumptions'!$B45</f>
        <v>1</v>
      </c>
      <c r="J69" s="26">
        <f>'Bottom-Up Assumptions'!$B45</f>
        <v>1</v>
      </c>
      <c r="K69" s="26">
        <f>'Bottom-Up Assumptions'!$B45</f>
        <v>1</v>
      </c>
      <c r="L69" s="26">
        <f>'Bottom-Up Assumptions'!$B45</f>
        <v>1</v>
      </c>
      <c r="M69" s="26">
        <f>'Bottom-Up Assumptions'!$B45</f>
        <v>1</v>
      </c>
      <c r="N69" s="26">
        <f>'Bottom-Up Assumptions'!$B45</f>
        <v>1</v>
      </c>
      <c r="O69" s="26">
        <f>'Bottom-Up Assumptions'!$B45</f>
        <v>1</v>
      </c>
      <c r="P69" s="26">
        <f>'Bottom-Up Assumptions'!$B45</f>
        <v>1</v>
      </c>
      <c r="Q69" s="26">
        <f>'Bottom-Up Assumptions'!$B45</f>
        <v>1</v>
      </c>
      <c r="R69" s="26">
        <f>'Bottom-Up Assumptions'!$B45</f>
        <v>1</v>
      </c>
      <c r="S69" s="26">
        <f>'Bottom-Up Assumptions'!$B45</f>
        <v>1</v>
      </c>
      <c r="T69" s="26">
        <f>'Bottom-Up Assumptions'!$B45</f>
        <v>1</v>
      </c>
      <c r="U69" s="26">
        <f>'Bottom-Up Assumptions'!$B45</f>
        <v>1</v>
      </c>
      <c r="V69" s="26">
        <f>'Bottom-Up Assumptions'!$B45</f>
        <v>1</v>
      </c>
      <c r="W69" s="26">
        <f>'Bottom-Up Assumptions'!$B45</f>
        <v>1</v>
      </c>
      <c r="X69" s="26">
        <f>'Bottom-Up Assumptions'!$B45</f>
        <v>1</v>
      </c>
      <c r="Y69" s="26">
        <f>'Bottom-Up Assumptions'!$B45</f>
        <v>1</v>
      </c>
      <c r="Z69" s="26">
        <f>'Bottom-Up Assumptions'!$B45</f>
        <v>1</v>
      </c>
      <c r="AA69" s="26">
        <f>'Bottom-Up Assumptions'!$B45</f>
        <v>1</v>
      </c>
      <c r="AB69" s="26">
        <f>'Bottom-Up Assumptions'!$B45</f>
        <v>1</v>
      </c>
      <c r="AC69" s="26">
        <f>'Bottom-Up Assumptions'!$B45</f>
        <v>1</v>
      </c>
      <c r="AD69" s="26">
        <f>'Bottom-Up Assumptions'!$B45</f>
        <v>1</v>
      </c>
      <c r="AE69" s="26">
        <f>'Bottom-Up Assumptions'!$B45</f>
        <v>1</v>
      </c>
      <c r="AF69" s="26">
        <f>'Bottom-Up Assumptions'!$B45</f>
        <v>1</v>
      </c>
      <c r="AG69" s="26">
        <f>'Bottom-Up Assumptions'!$B45</f>
        <v>1</v>
      </c>
      <c r="AH69" s="26">
        <f>'Bottom-Up Assumptions'!$B45</f>
        <v>1</v>
      </c>
      <c r="AI69" s="26">
        <f>'Bottom-Up Assumptions'!$B45</f>
        <v>1</v>
      </c>
      <c r="AJ69" s="26">
        <f>'Bottom-Up Assumptions'!$B45</f>
        <v>1</v>
      </c>
      <c r="AK69" s="26">
        <f>'Bottom-Up Assumptions'!$B45</f>
        <v>1</v>
      </c>
    </row>
    <row r="70" spans="1:37" s="25" customFormat="1" x14ac:dyDescent="0.25">
      <c r="A70" s="24" t="s">
        <v>77</v>
      </c>
      <c r="B70" s="25">
        <f>B67*B68*B69</f>
        <v>0</v>
      </c>
      <c r="C70" s="25">
        <f t="shared" ref="C70:G70" si="60">C67*C68*C69</f>
        <v>0</v>
      </c>
      <c r="D70" s="25">
        <f t="shared" si="60"/>
        <v>0</v>
      </c>
      <c r="E70" s="25">
        <f t="shared" si="60"/>
        <v>0</v>
      </c>
      <c r="F70" s="25">
        <f t="shared" si="60"/>
        <v>0</v>
      </c>
      <c r="G70" s="25">
        <f t="shared" si="60"/>
        <v>0</v>
      </c>
      <c r="H70" s="25">
        <f t="shared" ref="H70:AK70" si="61">H67*H68*H69</f>
        <v>2.5</v>
      </c>
      <c r="I70" s="25">
        <f t="shared" si="61"/>
        <v>2.5187812499999995</v>
      </c>
      <c r="J70" s="25">
        <f t="shared" si="61"/>
        <v>2.5377035941406239</v>
      </c>
      <c r="K70" s="25">
        <f t="shared" si="61"/>
        <v>2.556768092391605</v>
      </c>
      <c r="L70" s="25">
        <f t="shared" si="61"/>
        <v>2.5759758126856962</v>
      </c>
      <c r="M70" s="25">
        <f t="shared" si="61"/>
        <v>2.5953278309784968</v>
      </c>
      <c r="N70" s="25">
        <f t="shared" si="61"/>
        <v>2.6148252313087217</v>
      </c>
      <c r="O70" s="25">
        <f t="shared" si="61"/>
        <v>2.6344691058589285</v>
      </c>
      <c r="P70" s="25">
        <f t="shared" si="61"/>
        <v>2.6542605550166933</v>
      </c>
      <c r="Q70" s="25">
        <f t="shared" si="61"/>
        <v>2.6742006874362563</v>
      </c>
      <c r="R70" s="25">
        <f t="shared" si="61"/>
        <v>2.6942906201006203</v>
      </c>
      <c r="S70" s="25">
        <f t="shared" si="61"/>
        <v>2.7145314783841257</v>
      </c>
      <c r="T70" s="25">
        <f t="shared" si="61"/>
        <v>2.7349243961154861</v>
      </c>
      <c r="U70" s="25">
        <f t="shared" si="61"/>
        <v>2.7554705156413033</v>
      </c>
      <c r="V70" s="25">
        <f t="shared" si="61"/>
        <v>2.7761709878900573</v>
      </c>
      <c r="W70" s="25">
        <f t="shared" si="61"/>
        <v>2.7970269724365808</v>
      </c>
      <c r="X70" s="25">
        <f t="shared" si="61"/>
        <v>2.81803963756701</v>
      </c>
      <c r="Y70" s="25">
        <f t="shared" si="61"/>
        <v>2.8392101603442321</v>
      </c>
      <c r="Z70" s="25">
        <f t="shared" si="61"/>
        <v>2.8605397266738173</v>
      </c>
      <c r="AA70" s="25">
        <f t="shared" si="61"/>
        <v>2.8820295313704536</v>
      </c>
      <c r="AB70" s="25">
        <f t="shared" si="61"/>
        <v>2.9036807782248739</v>
      </c>
      <c r="AC70" s="25">
        <f t="shared" si="61"/>
        <v>2.9254946800712878</v>
      </c>
      <c r="AD70" s="25">
        <f t="shared" si="61"/>
        <v>2.9474724588553216</v>
      </c>
      <c r="AE70" s="25">
        <f t="shared" si="61"/>
        <v>2.9696153457024721</v>
      </c>
      <c r="AF70" s="25">
        <f t="shared" si="61"/>
        <v>2.991924580987062</v>
      </c>
      <c r="AG70" s="25">
        <f t="shared" si="61"/>
        <v>3.0144014144017266</v>
      </c>
      <c r="AH70" s="25">
        <f t="shared" si="61"/>
        <v>3.037047105027419</v>
      </c>
      <c r="AI70" s="25">
        <f t="shared" si="61"/>
        <v>3.059862921403937</v>
      </c>
      <c r="AJ70" s="25">
        <f t="shared" si="61"/>
        <v>3.082850141600983</v>
      </c>
      <c r="AK70" s="25">
        <f t="shared" si="61"/>
        <v>3.106010053289761</v>
      </c>
    </row>
    <row r="71" spans="1:37" x14ac:dyDescent="0.25">
      <c r="A71" s="16" t="str">
        <f>IF('Bottom-Up Assumptions'!A47&lt;&gt;"",'Bottom-Up Assumptions'!A47,"")</f>
        <v>Search Engine Marketing</v>
      </c>
    </row>
    <row r="72" spans="1:37" x14ac:dyDescent="0.25">
      <c r="A72" s="28" t="str">
        <f>IF('Bottom-Up Assumptions'!A48&lt;&gt;"",'Bottom-Up Assumptions'!A48,"")</f>
        <v>Number of clicks per month</v>
      </c>
      <c r="B72">
        <f>IF(B$13&gt;0,'Bottom-Up Assumptions'!$B48*(1+'Bottom-Up Assumptions'!$B$13)^('Intermediate Work'!B$13-1),0)</f>
        <v>0</v>
      </c>
      <c r="C72">
        <f>IF(C$13&gt;0,'Bottom-Up Assumptions'!$B48*(1+'Bottom-Up Assumptions'!$B$13)^('Intermediate Work'!C$13-1),0)</f>
        <v>0</v>
      </c>
      <c r="D72">
        <f>IF(D$13&gt;0,'Bottom-Up Assumptions'!$B48*(1+'Bottom-Up Assumptions'!$B$13)^('Intermediate Work'!D$13-1),0)</f>
        <v>0</v>
      </c>
      <c r="E72">
        <f>IF(E$13&gt;0,'Bottom-Up Assumptions'!$B48*(1+'Bottom-Up Assumptions'!$B$13)^('Intermediate Work'!E$13-1),0)</f>
        <v>0</v>
      </c>
      <c r="F72">
        <f>IF(F$13&gt;0,'Bottom-Up Assumptions'!$B48*(1+'Bottom-Up Assumptions'!$B$13)^('Intermediate Work'!F$13-1),0)</f>
        <v>0</v>
      </c>
      <c r="G72">
        <f>IF(G$13&gt;0,'Bottom-Up Assumptions'!$B48*(1+'Bottom-Up Assumptions'!$B$13)^('Intermediate Work'!G$13-1),0)</f>
        <v>0</v>
      </c>
      <c r="H72">
        <f>IF(H$13&gt;0,'Bottom-Up Assumptions'!$B48*(1+'Bottom-Up Assumptions'!$B$13)^('Intermediate Work'!H$13-1),0)</f>
        <v>6</v>
      </c>
      <c r="I72">
        <f>IF(I$13&gt;0,'Bottom-Up Assumptions'!$B48*(1+'Bottom-Up Assumptions'!$B$13)^('Intermediate Work'!I$13-1),0)</f>
        <v>6.0299999999999994</v>
      </c>
      <c r="J72">
        <f>IF(J$13&gt;0,'Bottom-Up Assumptions'!$B48*(1+'Bottom-Up Assumptions'!$B$13)^('Intermediate Work'!J$13-1),0)</f>
        <v>6.0601499999999984</v>
      </c>
      <c r="K72">
        <f>IF(K$13&gt;0,'Bottom-Up Assumptions'!$B48*(1+'Bottom-Up Assumptions'!$B$13)^('Intermediate Work'!K$13-1),0)</f>
        <v>6.0904507499999978</v>
      </c>
      <c r="L72">
        <f>IF(L$13&gt;0,'Bottom-Up Assumptions'!$B48*(1+'Bottom-Up Assumptions'!$B$13)^('Intermediate Work'!L$13-1),0)</f>
        <v>6.1209030037499961</v>
      </c>
      <c r="M72">
        <f>IF(M$13&gt;0,'Bottom-Up Assumptions'!$B48*(1+'Bottom-Up Assumptions'!$B$13)^('Intermediate Work'!M$13-1),0)</f>
        <v>6.1515075187687449</v>
      </c>
      <c r="N72">
        <f>IF(N$13&gt;0,'Bottom-Up Assumptions'!$B48*(1+'Bottom-Up Assumptions'!$B$13)^('Intermediate Work'!N$13-1),0)</f>
        <v>6.1822650563625876</v>
      </c>
      <c r="O72">
        <f>IF(O$13&gt;0,'Bottom-Up Assumptions'!$B48*(1+'Bottom-Up Assumptions'!$B$13)^('Intermediate Work'!O$13-1),0)</f>
        <v>6.2131763816444003</v>
      </c>
      <c r="P72">
        <f>IF(P$13&gt;0,'Bottom-Up Assumptions'!$B48*(1+'Bottom-Up Assumptions'!$B$13)^('Intermediate Work'!P$13-1),0)</f>
        <v>6.2442422635526214</v>
      </c>
      <c r="Q72">
        <f>IF(Q$13&gt;0,'Bottom-Up Assumptions'!$B48*(1+'Bottom-Up Assumptions'!$B$13)^('Intermediate Work'!Q$13-1),0)</f>
        <v>6.2754634748703841</v>
      </c>
      <c r="R72">
        <f>IF(R$13&gt;0,'Bottom-Up Assumptions'!$B48*(1+'Bottom-Up Assumptions'!$B$13)^('Intermediate Work'!R$13-1),0)</f>
        <v>6.3068407922447349</v>
      </c>
      <c r="S72">
        <f>IF(S$13&gt;0,'Bottom-Up Assumptions'!$B48*(1+'Bottom-Up Assumptions'!$B$13)^('Intermediate Work'!S$13-1),0)</f>
        <v>6.3383749962059586</v>
      </c>
      <c r="T72">
        <f>IF(T$13&gt;0,'Bottom-Up Assumptions'!$B48*(1+'Bottom-Up Assumptions'!$B$13)^('Intermediate Work'!T$13-1),0)</f>
        <v>6.3700668711869852</v>
      </c>
      <c r="U72">
        <f>IF(U$13&gt;0,'Bottom-Up Assumptions'!$B48*(1+'Bottom-Up Assumptions'!$B$13)^('Intermediate Work'!U$13-1),0)</f>
        <v>6.4019172055429205</v>
      </c>
      <c r="V72">
        <f>IF(V$13&gt;0,'Bottom-Up Assumptions'!$B48*(1+'Bottom-Up Assumptions'!$B$13)^('Intermediate Work'!V$13-1),0)</f>
        <v>6.4339267915706335</v>
      </c>
      <c r="W72">
        <f>IF(W$13&gt;0,'Bottom-Up Assumptions'!$B48*(1+'Bottom-Up Assumptions'!$B$13)^('Intermediate Work'!W$13-1),0)</f>
        <v>6.4660964255284856</v>
      </c>
      <c r="X72">
        <f>IF(X$13&gt;0,'Bottom-Up Assumptions'!$B48*(1+'Bottom-Up Assumptions'!$B$13)^('Intermediate Work'!X$13-1),0)</f>
        <v>6.4984269076561265</v>
      </c>
      <c r="Y72">
        <f>IF(Y$13&gt;0,'Bottom-Up Assumptions'!$B48*(1+'Bottom-Up Assumptions'!$B$13)^('Intermediate Work'!Y$13-1),0)</f>
        <v>6.530919042194407</v>
      </c>
      <c r="Z72">
        <f>IF(Z$13&gt;0,'Bottom-Up Assumptions'!$B48*(1+'Bottom-Up Assumptions'!$B$13)^('Intermediate Work'!Z$13-1),0)</f>
        <v>6.5635736374053772</v>
      </c>
      <c r="AA72">
        <f>IF(AA$13&gt;0,'Bottom-Up Assumptions'!$B48*(1+'Bottom-Up Assumptions'!$B$13)^('Intermediate Work'!AA$13-1),0)</f>
        <v>6.5963915055924041</v>
      </c>
      <c r="AB72">
        <f>IF(AB$13&gt;0,'Bottom-Up Assumptions'!$B48*(1+'Bottom-Up Assumptions'!$B$13)^('Intermediate Work'!AB$13-1),0)</f>
        <v>6.6293734631203645</v>
      </c>
      <c r="AC72">
        <f>IF(AC$13&gt;0,'Bottom-Up Assumptions'!$B48*(1+'Bottom-Up Assumptions'!$B$13)^('Intermediate Work'!AC$13-1),0)</f>
        <v>6.6625203304359655</v>
      </c>
      <c r="AD72">
        <f>IF(AD$13&gt;0,'Bottom-Up Assumptions'!$B48*(1+'Bottom-Up Assumptions'!$B$13)^('Intermediate Work'!AD$13-1),0)</f>
        <v>6.6958329320881438</v>
      </c>
      <c r="AE72">
        <f>IF(AE$13&gt;0,'Bottom-Up Assumptions'!$B48*(1+'Bottom-Up Assumptions'!$B$13)^('Intermediate Work'!AE$13-1),0)</f>
        <v>6.7293120967485827</v>
      </c>
      <c r="AF72">
        <f>IF(AF$13&gt;0,'Bottom-Up Assumptions'!$B48*(1+'Bottom-Up Assumptions'!$B$13)^('Intermediate Work'!AF$13-1),0)</f>
        <v>6.7629586572323266</v>
      </c>
      <c r="AG72">
        <f>IF(AG$13&gt;0,'Bottom-Up Assumptions'!$B48*(1+'Bottom-Up Assumptions'!$B$13)^('Intermediate Work'!AG$13-1),0)</f>
        <v>6.7967734505184865</v>
      </c>
      <c r="AH72">
        <f>IF(AH$13&gt;0,'Bottom-Up Assumptions'!$B48*(1+'Bottom-Up Assumptions'!$B$13)^('Intermediate Work'!AH$13-1),0)</f>
        <v>6.830757317771079</v>
      </c>
      <c r="AI72">
        <f>IF(AI$13&gt;0,'Bottom-Up Assumptions'!$B48*(1+'Bottom-Up Assumptions'!$B$13)^('Intermediate Work'!AI$13-1),0)</f>
        <v>6.8649111043599333</v>
      </c>
      <c r="AJ72">
        <f>IF(AJ$13&gt;0,'Bottom-Up Assumptions'!$B48*(1+'Bottom-Up Assumptions'!$B$13)^('Intermediate Work'!AJ$13-1),0)</f>
        <v>6.8992356598817306</v>
      </c>
      <c r="AK72">
        <f>IF(AK$13&gt;0,'Bottom-Up Assumptions'!$B48*(1+'Bottom-Up Assumptions'!$B$13)^('Intermediate Work'!AK$13-1),0)</f>
        <v>6.9337318381811386</v>
      </c>
    </row>
    <row r="73" spans="1:37" x14ac:dyDescent="0.25">
      <c r="A73" s="28" t="str">
        <f>IF('Bottom-Up Assumptions'!A49&lt;&gt;"",'Bottom-Up Assumptions'!A49,"")</f>
        <v>Unique target customers who will become aware</v>
      </c>
      <c r="B73">
        <f>IF(B$13&gt;0,'Bottom-Up Assumptions'!$B49*(1+'Bottom-Up Assumptions'!$B$13)^('Intermediate Work'!B$13-1),0)</f>
        <v>0</v>
      </c>
      <c r="C73">
        <f>IF(C$13&gt;0,'Bottom-Up Assumptions'!$B49*(1+'Bottom-Up Assumptions'!$B$13)^('Intermediate Work'!C$13-1),0)</f>
        <v>0</v>
      </c>
      <c r="D73">
        <f>IF(D$13&gt;0,'Bottom-Up Assumptions'!$B49*(1+'Bottom-Up Assumptions'!$B$13)^('Intermediate Work'!D$13-1),0)</f>
        <v>0</v>
      </c>
      <c r="E73">
        <f>IF(E$13&gt;0,'Bottom-Up Assumptions'!$B49*(1+'Bottom-Up Assumptions'!$B$13)^('Intermediate Work'!E$13-1),0)</f>
        <v>0</v>
      </c>
      <c r="F73">
        <f>IF(F$13&gt;0,'Bottom-Up Assumptions'!$B49*(1+'Bottom-Up Assumptions'!$B$13)^('Intermediate Work'!F$13-1),0)</f>
        <v>0</v>
      </c>
      <c r="G73">
        <f>IF(G$13&gt;0,'Bottom-Up Assumptions'!$B49*(1+'Bottom-Up Assumptions'!$B$13)^('Intermediate Work'!G$13-1),0)</f>
        <v>0</v>
      </c>
      <c r="H73">
        <f>IF(H$13&gt;0,'Bottom-Up Assumptions'!$B49*(1+'Bottom-Up Assumptions'!$B$13)^('Intermediate Work'!H$13-1),0)</f>
        <v>100</v>
      </c>
      <c r="I73">
        <f>IF(I$13&gt;0,'Bottom-Up Assumptions'!$B49*(1+'Bottom-Up Assumptions'!$B$13)^('Intermediate Work'!I$13-1),0)</f>
        <v>100.49999999999999</v>
      </c>
      <c r="J73">
        <f>IF(J$13&gt;0,'Bottom-Up Assumptions'!$B49*(1+'Bottom-Up Assumptions'!$B$13)^('Intermediate Work'!J$13-1),0)</f>
        <v>101.00249999999997</v>
      </c>
      <c r="K73">
        <f>IF(K$13&gt;0,'Bottom-Up Assumptions'!$B49*(1+'Bottom-Up Assumptions'!$B$13)^('Intermediate Work'!K$13-1),0)</f>
        <v>101.50751249999996</v>
      </c>
      <c r="L73">
        <f>IF(L$13&gt;0,'Bottom-Up Assumptions'!$B49*(1+'Bottom-Up Assumptions'!$B$13)^('Intermediate Work'!L$13-1),0)</f>
        <v>102.01505006249994</v>
      </c>
      <c r="M73">
        <f>IF(M$13&gt;0,'Bottom-Up Assumptions'!$B49*(1+'Bottom-Up Assumptions'!$B$13)^('Intermediate Work'!M$13-1),0)</f>
        <v>102.52512531281242</v>
      </c>
      <c r="N73">
        <f>IF(N$13&gt;0,'Bottom-Up Assumptions'!$B49*(1+'Bottom-Up Assumptions'!$B$13)^('Intermediate Work'!N$13-1),0)</f>
        <v>103.03775093937647</v>
      </c>
      <c r="O73">
        <f>IF(O$13&gt;0,'Bottom-Up Assumptions'!$B49*(1+'Bottom-Up Assumptions'!$B$13)^('Intermediate Work'!O$13-1),0)</f>
        <v>103.55293969407333</v>
      </c>
      <c r="P73">
        <f>IF(P$13&gt;0,'Bottom-Up Assumptions'!$B49*(1+'Bottom-Up Assumptions'!$B$13)^('Intermediate Work'!P$13-1),0)</f>
        <v>104.07070439254369</v>
      </c>
      <c r="Q73">
        <f>IF(Q$13&gt;0,'Bottom-Up Assumptions'!$B49*(1+'Bottom-Up Assumptions'!$B$13)^('Intermediate Work'!Q$13-1),0)</f>
        <v>104.59105791450641</v>
      </c>
      <c r="R73">
        <f>IF(R$13&gt;0,'Bottom-Up Assumptions'!$B49*(1+'Bottom-Up Assumptions'!$B$13)^('Intermediate Work'!R$13-1),0)</f>
        <v>105.11401320407892</v>
      </c>
      <c r="S73">
        <f>IF(S$13&gt;0,'Bottom-Up Assumptions'!$B49*(1+'Bottom-Up Assumptions'!$B$13)^('Intermediate Work'!S$13-1),0)</f>
        <v>105.63958327009931</v>
      </c>
      <c r="T73">
        <f>IF(T$13&gt;0,'Bottom-Up Assumptions'!$B49*(1+'Bottom-Up Assumptions'!$B$13)^('Intermediate Work'!T$13-1),0)</f>
        <v>106.16778118644976</v>
      </c>
      <c r="U73">
        <f>IF(U$13&gt;0,'Bottom-Up Assumptions'!$B49*(1+'Bottom-Up Assumptions'!$B$13)^('Intermediate Work'!U$13-1),0)</f>
        <v>106.698620092382</v>
      </c>
      <c r="V73">
        <f>IF(V$13&gt;0,'Bottom-Up Assumptions'!$B49*(1+'Bottom-Up Assumptions'!$B$13)^('Intermediate Work'!V$13-1),0)</f>
        <v>107.2321131928439</v>
      </c>
      <c r="W73">
        <f>IF(W$13&gt;0,'Bottom-Up Assumptions'!$B49*(1+'Bottom-Up Assumptions'!$B$13)^('Intermediate Work'!W$13-1),0)</f>
        <v>107.76827375880809</v>
      </c>
      <c r="X73">
        <f>IF(X$13&gt;0,'Bottom-Up Assumptions'!$B49*(1+'Bottom-Up Assumptions'!$B$13)^('Intermediate Work'!X$13-1),0)</f>
        <v>108.30711512760212</v>
      </c>
      <c r="Y73">
        <f>IF(Y$13&gt;0,'Bottom-Up Assumptions'!$B49*(1+'Bottom-Up Assumptions'!$B$13)^('Intermediate Work'!Y$13-1),0)</f>
        <v>108.84865070324012</v>
      </c>
      <c r="Z73">
        <f>IF(Z$13&gt;0,'Bottom-Up Assumptions'!$B49*(1+'Bottom-Up Assumptions'!$B$13)^('Intermediate Work'!Z$13-1),0)</f>
        <v>109.39289395675628</v>
      </c>
      <c r="AA73">
        <f>IF(AA$13&gt;0,'Bottom-Up Assumptions'!$B49*(1+'Bottom-Up Assumptions'!$B$13)^('Intermediate Work'!AA$13-1),0)</f>
        <v>109.93985842654006</v>
      </c>
      <c r="AB73">
        <f>IF(AB$13&gt;0,'Bottom-Up Assumptions'!$B49*(1+'Bottom-Up Assumptions'!$B$13)^('Intermediate Work'!AB$13-1),0)</f>
        <v>110.48955771867274</v>
      </c>
      <c r="AC73">
        <f>IF(AC$13&gt;0,'Bottom-Up Assumptions'!$B49*(1+'Bottom-Up Assumptions'!$B$13)^('Intermediate Work'!AC$13-1),0)</f>
        <v>111.04200550726608</v>
      </c>
      <c r="AD73">
        <f>IF(AD$13&gt;0,'Bottom-Up Assumptions'!$B49*(1+'Bottom-Up Assumptions'!$B$13)^('Intermediate Work'!AD$13-1),0)</f>
        <v>111.5972155348024</v>
      </c>
      <c r="AE73">
        <f>IF(AE$13&gt;0,'Bottom-Up Assumptions'!$B49*(1+'Bottom-Up Assumptions'!$B$13)^('Intermediate Work'!AE$13-1),0)</f>
        <v>112.15520161247639</v>
      </c>
      <c r="AF73">
        <f>IF(AF$13&gt;0,'Bottom-Up Assumptions'!$B49*(1+'Bottom-Up Assumptions'!$B$13)^('Intermediate Work'!AF$13-1),0)</f>
        <v>112.71597762053878</v>
      </c>
      <c r="AG73">
        <f>IF(AG$13&gt;0,'Bottom-Up Assumptions'!$B49*(1+'Bottom-Up Assumptions'!$B$13)^('Intermediate Work'!AG$13-1),0)</f>
        <v>113.27955750864145</v>
      </c>
      <c r="AH73">
        <f>IF(AH$13&gt;0,'Bottom-Up Assumptions'!$B49*(1+'Bottom-Up Assumptions'!$B$13)^('Intermediate Work'!AH$13-1),0)</f>
        <v>113.84595529618464</v>
      </c>
      <c r="AI73">
        <f>IF(AI$13&gt;0,'Bottom-Up Assumptions'!$B49*(1+'Bottom-Up Assumptions'!$B$13)^('Intermediate Work'!AI$13-1),0)</f>
        <v>114.41518507266555</v>
      </c>
      <c r="AJ73">
        <f>IF(AJ$13&gt;0,'Bottom-Up Assumptions'!$B49*(1+'Bottom-Up Assumptions'!$B$13)^('Intermediate Work'!AJ$13-1),0)</f>
        <v>114.98726099802884</v>
      </c>
      <c r="AK73">
        <f>IF(AK$13&gt;0,'Bottom-Up Assumptions'!$B49*(1+'Bottom-Up Assumptions'!$B$13)^('Intermediate Work'!AK$13-1),0)</f>
        <v>115.56219730301898</v>
      </c>
    </row>
    <row r="74" spans="1:37" x14ac:dyDescent="0.25">
      <c r="A74" s="28" t="str">
        <f>IF('Bottom-Up Assumptions'!A50&lt;&gt;"",'Bottom-Up Assumptions'!A50,"")</f>
        <v>Percent who will try</v>
      </c>
      <c r="B74" s="23">
        <f>'Bottom-Up Assumptions'!$B50*(1+'Bottom-Up Assumptions'!$B$14)^('Intermediate Work'!B$13-1)</f>
        <v>4.9875311720698262E-3</v>
      </c>
      <c r="C74" s="23">
        <f>'Bottom-Up Assumptions'!$B50*(1+'Bottom-Up Assumptions'!$B$14)^('Intermediate Work'!C$13-1)</f>
        <v>4.9875311720698262E-3</v>
      </c>
      <c r="D74" s="23">
        <f>'Bottom-Up Assumptions'!$B50*(1+'Bottom-Up Assumptions'!$B$14)^('Intermediate Work'!D$13-1)</f>
        <v>4.9875311720698262E-3</v>
      </c>
      <c r="E74" s="23">
        <f>'Bottom-Up Assumptions'!$B50*(1+'Bottom-Up Assumptions'!$B$14)^('Intermediate Work'!E$13-1)</f>
        <v>4.9875311720698262E-3</v>
      </c>
      <c r="F74" s="23">
        <f>'Bottom-Up Assumptions'!$B50*(1+'Bottom-Up Assumptions'!$B$14)^('Intermediate Work'!F$13-1)</f>
        <v>4.9875311720698262E-3</v>
      </c>
      <c r="G74" s="23">
        <f>'Bottom-Up Assumptions'!$B50*(1+'Bottom-Up Assumptions'!$B$14)^('Intermediate Work'!G$13-1)</f>
        <v>4.9875311720698262E-3</v>
      </c>
      <c r="H74" s="23">
        <f>'Bottom-Up Assumptions'!$B50*(1+'Bottom-Up Assumptions'!$B$14)^('Intermediate Work'!H$13-1)</f>
        <v>5.0000000000000001E-3</v>
      </c>
      <c r="I74" s="23">
        <f>'Bottom-Up Assumptions'!$B50*(1+'Bottom-Up Assumptions'!$B$14)^('Intermediate Work'!I$13-1)</f>
        <v>5.0124999999999996E-3</v>
      </c>
      <c r="J74" s="23">
        <f>'Bottom-Up Assumptions'!$B50*(1+'Bottom-Up Assumptions'!$B$14)^('Intermediate Work'!J$13-1)</f>
        <v>5.0250312499999991E-3</v>
      </c>
      <c r="K74" s="23">
        <f>'Bottom-Up Assumptions'!$B50*(1+'Bottom-Up Assumptions'!$B$14)^('Intermediate Work'!K$13-1)</f>
        <v>5.0375938281249991E-3</v>
      </c>
      <c r="L74" s="23">
        <f>'Bottom-Up Assumptions'!$B50*(1+'Bottom-Up Assumptions'!$B$14)^('Intermediate Work'!L$13-1)</f>
        <v>5.0501878126953115E-3</v>
      </c>
      <c r="M74" s="23">
        <f>'Bottom-Up Assumptions'!$B50*(1+'Bottom-Up Assumptions'!$B$14)^('Intermediate Work'!M$13-1)</f>
        <v>5.0628132822270501E-3</v>
      </c>
      <c r="N74" s="23">
        <f>'Bottom-Up Assumptions'!$B50*(1+'Bottom-Up Assumptions'!$B$14)^('Intermediate Work'!N$13-1)</f>
        <v>5.0754703154326161E-3</v>
      </c>
      <c r="O74" s="23">
        <f>'Bottom-Up Assumptions'!$B50*(1+'Bottom-Up Assumptions'!$B$14)^('Intermediate Work'!O$13-1)</f>
        <v>5.0881589912211977E-3</v>
      </c>
      <c r="P74" s="23">
        <f>'Bottom-Up Assumptions'!$B50*(1+'Bottom-Up Assumptions'!$B$14)^('Intermediate Work'!P$13-1)</f>
        <v>5.1008793886992507E-3</v>
      </c>
      <c r="Q74" s="23">
        <f>'Bottom-Up Assumptions'!$B50*(1+'Bottom-Up Assumptions'!$B$14)^('Intermediate Work'!Q$13-1)</f>
        <v>5.1136315871709989E-3</v>
      </c>
      <c r="R74" s="23">
        <f>'Bottom-Up Assumptions'!$B50*(1+'Bottom-Up Assumptions'!$B$14)^('Intermediate Work'!R$13-1)</f>
        <v>5.1264156661389258E-3</v>
      </c>
      <c r="S74" s="23">
        <f>'Bottom-Up Assumptions'!$B50*(1+'Bottom-Up Assumptions'!$B$14)^('Intermediate Work'!S$13-1)</f>
        <v>5.1392317053042726E-3</v>
      </c>
      <c r="T74" s="23">
        <f>'Bottom-Up Assumptions'!$B50*(1+'Bottom-Up Assumptions'!$B$14)^('Intermediate Work'!T$13-1)</f>
        <v>5.1520797845675337E-3</v>
      </c>
      <c r="U74" s="23">
        <f>'Bottom-Up Assumptions'!$B50*(1+'Bottom-Up Assumptions'!$B$14)^('Intermediate Work'!U$13-1)</f>
        <v>5.1649599840289532E-3</v>
      </c>
      <c r="V74" s="23">
        <f>'Bottom-Up Assumptions'!$B50*(1+'Bottom-Up Assumptions'!$B$14)^('Intermediate Work'!V$13-1)</f>
        <v>5.1778723839890238E-3</v>
      </c>
      <c r="W74" s="23">
        <f>'Bottom-Up Assumptions'!$B50*(1+'Bottom-Up Assumptions'!$B$14)^('Intermediate Work'!W$13-1)</f>
        <v>5.1908170649489962E-3</v>
      </c>
      <c r="X74" s="23">
        <f>'Bottom-Up Assumptions'!$B50*(1+'Bottom-Up Assumptions'!$B$14)^('Intermediate Work'!X$13-1)</f>
        <v>5.2037941076113689E-3</v>
      </c>
      <c r="Y74" s="23">
        <f>'Bottom-Up Assumptions'!$B50*(1+'Bottom-Up Assumptions'!$B$14)^('Intermediate Work'!Y$13-1)</f>
        <v>5.2168035928803966E-3</v>
      </c>
      <c r="Z74" s="23">
        <f>'Bottom-Up Assumptions'!$B50*(1+'Bottom-Up Assumptions'!$B$14)^('Intermediate Work'!Z$13-1)</f>
        <v>5.2298456018625983E-3</v>
      </c>
      <c r="AA74" s="23">
        <f>'Bottom-Up Assumptions'!$B50*(1+'Bottom-Up Assumptions'!$B$14)^('Intermediate Work'!AA$13-1)</f>
        <v>5.2429202158672536E-3</v>
      </c>
      <c r="AB74" s="23">
        <f>'Bottom-Up Assumptions'!$B50*(1+'Bottom-Up Assumptions'!$B$14)^('Intermediate Work'!AB$13-1)</f>
        <v>5.2560275164069224E-3</v>
      </c>
      <c r="AC74" s="23">
        <f>'Bottom-Up Assumptions'!$B50*(1+'Bottom-Up Assumptions'!$B$14)^('Intermediate Work'!AC$13-1)</f>
        <v>5.2691675851979395E-3</v>
      </c>
      <c r="AD74" s="23">
        <f>'Bottom-Up Assumptions'!$B50*(1+'Bottom-Up Assumptions'!$B$14)^('Intermediate Work'!AD$13-1)</f>
        <v>5.2823405041609326E-3</v>
      </c>
      <c r="AE74" s="23">
        <f>'Bottom-Up Assumptions'!$B50*(1+'Bottom-Up Assumptions'!$B$14)^('Intermediate Work'!AE$13-1)</f>
        <v>5.2955463554213355E-3</v>
      </c>
      <c r="AF74" s="23">
        <f>'Bottom-Up Assumptions'!$B50*(1+'Bottom-Up Assumptions'!$B$14)^('Intermediate Work'!AF$13-1)</f>
        <v>5.3087852213098887E-3</v>
      </c>
      <c r="AG74" s="23">
        <f>'Bottom-Up Assumptions'!$B50*(1+'Bottom-Up Assumptions'!$B$14)^('Intermediate Work'!AG$13-1)</f>
        <v>5.3220571843631635E-3</v>
      </c>
      <c r="AH74" s="23">
        <f>'Bottom-Up Assumptions'!$B50*(1+'Bottom-Up Assumptions'!$B$14)^('Intermediate Work'!AH$13-1)</f>
        <v>5.3353623273240712E-3</v>
      </c>
      <c r="AI74" s="23">
        <f>'Bottom-Up Assumptions'!$B50*(1+'Bottom-Up Assumptions'!$B$14)^('Intermediate Work'!AI$13-1)</f>
        <v>5.3487007331423806E-3</v>
      </c>
      <c r="AJ74" s="23">
        <f>'Bottom-Up Assumptions'!$B50*(1+'Bottom-Up Assumptions'!$B$14)^('Intermediate Work'!AJ$13-1)</f>
        <v>5.3620724849752369E-3</v>
      </c>
      <c r="AK74" s="23">
        <f>'Bottom-Up Assumptions'!$B50*(1+'Bottom-Up Assumptions'!$B$14)^('Intermediate Work'!AK$13-1)</f>
        <v>5.3754776661876762E-3</v>
      </c>
    </row>
    <row r="75" spans="1:37" x14ac:dyDescent="0.25">
      <c r="A75" s="28" t="str">
        <f>IF('Bottom-Up Assumptions'!A51&lt;&gt;"",'Bottom-Up Assumptions'!A51,"")</f>
        <v>Percent who want to try for whom the product is available</v>
      </c>
      <c r="B75" s="26">
        <f>'Bottom-Up Assumptions'!$B51</f>
        <v>1</v>
      </c>
      <c r="C75" s="26">
        <f>'Bottom-Up Assumptions'!$B51</f>
        <v>1</v>
      </c>
      <c r="D75" s="26">
        <f>'Bottom-Up Assumptions'!$B51</f>
        <v>1</v>
      </c>
      <c r="E75" s="26">
        <f>'Bottom-Up Assumptions'!$B51</f>
        <v>1</v>
      </c>
      <c r="F75" s="26">
        <f>'Bottom-Up Assumptions'!$B51</f>
        <v>1</v>
      </c>
      <c r="G75" s="26">
        <f>'Bottom-Up Assumptions'!$B51</f>
        <v>1</v>
      </c>
      <c r="H75" s="26">
        <f>'Bottom-Up Assumptions'!$B51</f>
        <v>1</v>
      </c>
      <c r="I75" s="26">
        <f>'Bottom-Up Assumptions'!$B51</f>
        <v>1</v>
      </c>
      <c r="J75" s="26">
        <f>'Bottom-Up Assumptions'!$B51</f>
        <v>1</v>
      </c>
      <c r="K75" s="26">
        <f>'Bottom-Up Assumptions'!$B51</f>
        <v>1</v>
      </c>
      <c r="L75" s="26">
        <f>'Bottom-Up Assumptions'!$B51</f>
        <v>1</v>
      </c>
      <c r="M75" s="26">
        <f>'Bottom-Up Assumptions'!$B51</f>
        <v>1</v>
      </c>
      <c r="N75" s="26">
        <f>'Bottom-Up Assumptions'!$B51</f>
        <v>1</v>
      </c>
      <c r="O75" s="26">
        <f>'Bottom-Up Assumptions'!$B51</f>
        <v>1</v>
      </c>
      <c r="P75" s="26">
        <f>'Bottom-Up Assumptions'!$B51</f>
        <v>1</v>
      </c>
      <c r="Q75" s="26">
        <f>'Bottom-Up Assumptions'!$B51</f>
        <v>1</v>
      </c>
      <c r="R75" s="26">
        <f>'Bottom-Up Assumptions'!$B51</f>
        <v>1</v>
      </c>
      <c r="S75" s="26">
        <f>'Bottom-Up Assumptions'!$B51</f>
        <v>1</v>
      </c>
      <c r="T75" s="26">
        <f>'Bottom-Up Assumptions'!$B51</f>
        <v>1</v>
      </c>
      <c r="U75" s="26">
        <f>'Bottom-Up Assumptions'!$B51</f>
        <v>1</v>
      </c>
      <c r="V75" s="26">
        <f>'Bottom-Up Assumptions'!$B51</f>
        <v>1</v>
      </c>
      <c r="W75" s="26">
        <f>'Bottom-Up Assumptions'!$B51</f>
        <v>1</v>
      </c>
      <c r="X75" s="26">
        <f>'Bottom-Up Assumptions'!$B51</f>
        <v>1</v>
      </c>
      <c r="Y75" s="26">
        <f>'Bottom-Up Assumptions'!$B51</f>
        <v>1</v>
      </c>
      <c r="Z75" s="26">
        <f>'Bottom-Up Assumptions'!$B51</f>
        <v>1</v>
      </c>
      <c r="AA75" s="26">
        <f>'Bottom-Up Assumptions'!$B51</f>
        <v>1</v>
      </c>
      <c r="AB75" s="26">
        <f>'Bottom-Up Assumptions'!$B51</f>
        <v>1</v>
      </c>
      <c r="AC75" s="26">
        <f>'Bottom-Up Assumptions'!$B51</f>
        <v>1</v>
      </c>
      <c r="AD75" s="26">
        <f>'Bottom-Up Assumptions'!$B51</f>
        <v>1</v>
      </c>
      <c r="AE75" s="26">
        <f>'Bottom-Up Assumptions'!$B51</f>
        <v>1</v>
      </c>
      <c r="AF75" s="26">
        <f>'Bottom-Up Assumptions'!$B51</f>
        <v>1</v>
      </c>
      <c r="AG75" s="26">
        <f>'Bottom-Up Assumptions'!$B51</f>
        <v>1</v>
      </c>
      <c r="AH75" s="26">
        <f>'Bottom-Up Assumptions'!$B51</f>
        <v>1</v>
      </c>
      <c r="AI75" s="26">
        <f>'Bottom-Up Assumptions'!$B51</f>
        <v>1</v>
      </c>
      <c r="AJ75" s="26">
        <f>'Bottom-Up Assumptions'!$B51</f>
        <v>1</v>
      </c>
      <c r="AK75" s="26">
        <f>'Bottom-Up Assumptions'!$B51</f>
        <v>1</v>
      </c>
    </row>
    <row r="76" spans="1:37" s="25" customFormat="1" x14ac:dyDescent="0.25">
      <c r="A76" s="24" t="s">
        <v>77</v>
      </c>
      <c r="B76" s="25">
        <f>B73*B74*B75</f>
        <v>0</v>
      </c>
      <c r="C76" s="25">
        <f t="shared" ref="C76:G76" si="62">C73*C74*C75</f>
        <v>0</v>
      </c>
      <c r="D76" s="25">
        <f t="shared" si="62"/>
        <v>0</v>
      </c>
      <c r="E76" s="25">
        <f t="shared" si="62"/>
        <v>0</v>
      </c>
      <c r="F76" s="25">
        <f t="shared" si="62"/>
        <v>0</v>
      </c>
      <c r="G76" s="25">
        <f t="shared" si="62"/>
        <v>0</v>
      </c>
      <c r="H76" s="25">
        <f t="shared" ref="H76:AK76" si="63">H73*H74*H75</f>
        <v>0.5</v>
      </c>
      <c r="I76" s="25">
        <f t="shared" si="63"/>
        <v>0.50375624999999991</v>
      </c>
      <c r="J76" s="25">
        <f t="shared" si="63"/>
        <v>0.50754071882812479</v>
      </c>
      <c r="K76" s="25">
        <f t="shared" si="63"/>
        <v>0.51135361847832095</v>
      </c>
      <c r="L76" s="25">
        <f t="shared" si="63"/>
        <v>0.51519516253713926</v>
      </c>
      <c r="M76" s="25">
        <f t="shared" si="63"/>
        <v>0.51906556619569943</v>
      </c>
      <c r="N76" s="25">
        <f t="shared" si="63"/>
        <v>0.52296504626174445</v>
      </c>
      <c r="O76" s="25">
        <f t="shared" si="63"/>
        <v>0.52689382117178574</v>
      </c>
      <c r="P76" s="25">
        <f t="shared" si="63"/>
        <v>0.53085211100333873</v>
      </c>
      <c r="Q76" s="25">
        <f t="shared" si="63"/>
        <v>0.53484013748725123</v>
      </c>
      <c r="R76" s="25">
        <f t="shared" si="63"/>
        <v>0.53885812402012401</v>
      </c>
      <c r="S76" s="25">
        <f t="shared" si="63"/>
        <v>0.54290629567682513</v>
      </c>
      <c r="T76" s="25">
        <f t="shared" si="63"/>
        <v>0.54698487922309713</v>
      </c>
      <c r="U76" s="25">
        <f t="shared" si="63"/>
        <v>0.55109410312826068</v>
      </c>
      <c r="V76" s="25">
        <f t="shared" si="63"/>
        <v>0.55523419757801151</v>
      </c>
      <c r="W76" s="25">
        <f t="shared" si="63"/>
        <v>0.55940539448731619</v>
      </c>
      <c r="X76" s="25">
        <f t="shared" si="63"/>
        <v>0.56360792751340205</v>
      </c>
      <c r="Y76" s="25">
        <f t="shared" si="63"/>
        <v>0.56784203206884643</v>
      </c>
      <c r="Z76" s="25">
        <f t="shared" si="63"/>
        <v>0.5721079453347635</v>
      </c>
      <c r="AA76" s="25">
        <f t="shared" si="63"/>
        <v>0.57640590627409072</v>
      </c>
      <c r="AB76" s="25">
        <f t="shared" si="63"/>
        <v>0.58073615564497483</v>
      </c>
      <c r="AC76" s="25">
        <f t="shared" si="63"/>
        <v>0.58509893601425755</v>
      </c>
      <c r="AD76" s="25">
        <f t="shared" si="63"/>
        <v>0.58949449177106439</v>
      </c>
      <c r="AE76" s="25">
        <f t="shared" si="63"/>
        <v>0.59392306914049442</v>
      </c>
      <c r="AF76" s="25">
        <f t="shared" si="63"/>
        <v>0.59838491619741241</v>
      </c>
      <c r="AG76" s="25">
        <f t="shared" si="63"/>
        <v>0.60288028288034534</v>
      </c>
      <c r="AH76" s="25">
        <f t="shared" si="63"/>
        <v>0.6074094210054839</v>
      </c>
      <c r="AI76" s="25">
        <f t="shared" si="63"/>
        <v>0.61197258428078738</v>
      </c>
      <c r="AJ76" s="25">
        <f t="shared" si="63"/>
        <v>0.61657002832019669</v>
      </c>
      <c r="AK76" s="25">
        <f t="shared" si="63"/>
        <v>0.62120201065795222</v>
      </c>
    </row>
    <row r="77" spans="1:37" x14ac:dyDescent="0.25">
      <c r="A77" s="16" t="str">
        <f>IF('Bottom-Up Assumptions'!A53&lt;&gt;"",'Bottom-Up Assumptions'!A53,"")</f>
        <v/>
      </c>
    </row>
    <row r="78" spans="1:37" x14ac:dyDescent="0.25">
      <c r="A78" s="28" t="str">
        <f>IF('Bottom-Up Assumptions'!A54&lt;&gt;"",'Bottom-Up Assumptions'!A54,"")</f>
        <v>Number per month</v>
      </c>
      <c r="B78">
        <f>IF(B$13&gt;0,'Bottom-Up Assumptions'!$B54*(1+'Bottom-Up Assumptions'!$B$13)^('Intermediate Work'!B$13-1),0)</f>
        <v>0</v>
      </c>
      <c r="C78">
        <f>IF(C$13&gt;0,'Bottom-Up Assumptions'!$B54*(1+'Bottom-Up Assumptions'!$B$13)^('Intermediate Work'!C$13-1),0)</f>
        <v>0</v>
      </c>
      <c r="D78">
        <f>IF(D$13&gt;0,'Bottom-Up Assumptions'!$B54*(1+'Bottom-Up Assumptions'!$B$13)^('Intermediate Work'!D$13-1),0)</f>
        <v>0</v>
      </c>
      <c r="E78">
        <f>IF(E$13&gt;0,'Bottom-Up Assumptions'!$B54*(1+'Bottom-Up Assumptions'!$B$13)^('Intermediate Work'!E$13-1),0)</f>
        <v>0</v>
      </c>
      <c r="F78">
        <f>IF(F$13&gt;0,'Bottom-Up Assumptions'!$B54*(1+'Bottom-Up Assumptions'!$B$13)^('Intermediate Work'!F$13-1),0)</f>
        <v>0</v>
      </c>
      <c r="G78">
        <f>IF(G$13&gt;0,'Bottom-Up Assumptions'!$B54*(1+'Bottom-Up Assumptions'!$B$13)^('Intermediate Work'!G$13-1),0)</f>
        <v>0</v>
      </c>
      <c r="H78">
        <f>IF(H$13&gt;0,'Bottom-Up Assumptions'!$B54*(1+'Bottom-Up Assumptions'!$B$13)^('Intermediate Work'!H$13-1),0)</f>
        <v>0</v>
      </c>
      <c r="I78">
        <f>IF(I$13&gt;0,'Bottom-Up Assumptions'!$B54*(1+'Bottom-Up Assumptions'!$B$13)^('Intermediate Work'!I$13-1),0)</f>
        <v>0</v>
      </c>
      <c r="J78">
        <f>IF(J$13&gt;0,'Bottom-Up Assumptions'!$B54*(1+'Bottom-Up Assumptions'!$B$13)^('Intermediate Work'!J$13-1),0)</f>
        <v>0</v>
      </c>
      <c r="K78">
        <f>IF(K$13&gt;0,'Bottom-Up Assumptions'!$B54*(1+'Bottom-Up Assumptions'!$B$13)^('Intermediate Work'!K$13-1),0)</f>
        <v>0</v>
      </c>
      <c r="L78">
        <f>IF(L$13&gt;0,'Bottom-Up Assumptions'!$B54*(1+'Bottom-Up Assumptions'!$B$13)^('Intermediate Work'!L$13-1),0)</f>
        <v>0</v>
      </c>
      <c r="M78">
        <f>IF(M$13&gt;0,'Bottom-Up Assumptions'!$B54*(1+'Bottom-Up Assumptions'!$B$13)^('Intermediate Work'!M$13-1),0)</f>
        <v>0</v>
      </c>
      <c r="N78">
        <f>IF(N$13&gt;0,'Bottom-Up Assumptions'!$B54*(1+'Bottom-Up Assumptions'!$B$13)^('Intermediate Work'!N$13-1),0)</f>
        <v>0</v>
      </c>
      <c r="O78">
        <f>IF(O$13&gt;0,'Bottom-Up Assumptions'!$B54*(1+'Bottom-Up Assumptions'!$B$13)^('Intermediate Work'!O$13-1),0)</f>
        <v>0</v>
      </c>
      <c r="P78">
        <f>IF(P$13&gt;0,'Bottom-Up Assumptions'!$B54*(1+'Bottom-Up Assumptions'!$B$13)^('Intermediate Work'!P$13-1),0)</f>
        <v>0</v>
      </c>
      <c r="Q78">
        <f>IF(Q$13&gt;0,'Bottom-Up Assumptions'!$B54*(1+'Bottom-Up Assumptions'!$B$13)^('Intermediate Work'!Q$13-1),0)</f>
        <v>0</v>
      </c>
      <c r="R78">
        <f>IF(R$13&gt;0,'Bottom-Up Assumptions'!$B54*(1+'Bottom-Up Assumptions'!$B$13)^('Intermediate Work'!R$13-1),0)</f>
        <v>0</v>
      </c>
      <c r="S78">
        <f>IF(S$13&gt;0,'Bottom-Up Assumptions'!$B54*(1+'Bottom-Up Assumptions'!$B$13)^('Intermediate Work'!S$13-1),0)</f>
        <v>0</v>
      </c>
      <c r="T78">
        <f>IF(T$13&gt;0,'Bottom-Up Assumptions'!$B54*(1+'Bottom-Up Assumptions'!$B$13)^('Intermediate Work'!T$13-1),0)</f>
        <v>0</v>
      </c>
      <c r="U78">
        <f>IF(U$13&gt;0,'Bottom-Up Assumptions'!$B54*(1+'Bottom-Up Assumptions'!$B$13)^('Intermediate Work'!U$13-1),0)</f>
        <v>0</v>
      </c>
      <c r="V78">
        <f>IF(V$13&gt;0,'Bottom-Up Assumptions'!$B54*(1+'Bottom-Up Assumptions'!$B$13)^('Intermediate Work'!V$13-1),0)</f>
        <v>0</v>
      </c>
      <c r="W78">
        <f>IF(W$13&gt;0,'Bottom-Up Assumptions'!$B54*(1+'Bottom-Up Assumptions'!$B$13)^('Intermediate Work'!W$13-1),0)</f>
        <v>0</v>
      </c>
      <c r="X78">
        <f>IF(X$13&gt;0,'Bottom-Up Assumptions'!$B54*(1+'Bottom-Up Assumptions'!$B$13)^('Intermediate Work'!X$13-1),0)</f>
        <v>0</v>
      </c>
      <c r="Y78">
        <f>IF(Y$13&gt;0,'Bottom-Up Assumptions'!$B54*(1+'Bottom-Up Assumptions'!$B$13)^('Intermediate Work'!Y$13-1),0)</f>
        <v>0</v>
      </c>
      <c r="Z78">
        <f>IF(Z$13&gt;0,'Bottom-Up Assumptions'!$B54*(1+'Bottom-Up Assumptions'!$B$13)^('Intermediate Work'!Z$13-1),0)</f>
        <v>0</v>
      </c>
      <c r="AA78">
        <f>IF(AA$13&gt;0,'Bottom-Up Assumptions'!$B54*(1+'Bottom-Up Assumptions'!$B$13)^('Intermediate Work'!AA$13-1),0)</f>
        <v>0</v>
      </c>
      <c r="AB78">
        <f>IF(AB$13&gt;0,'Bottom-Up Assumptions'!$B54*(1+'Bottom-Up Assumptions'!$B$13)^('Intermediate Work'!AB$13-1),0)</f>
        <v>0</v>
      </c>
      <c r="AC78">
        <f>IF(AC$13&gt;0,'Bottom-Up Assumptions'!$B54*(1+'Bottom-Up Assumptions'!$B$13)^('Intermediate Work'!AC$13-1),0)</f>
        <v>0</v>
      </c>
      <c r="AD78">
        <f>IF(AD$13&gt;0,'Bottom-Up Assumptions'!$B54*(1+'Bottom-Up Assumptions'!$B$13)^('Intermediate Work'!AD$13-1),0)</f>
        <v>0</v>
      </c>
      <c r="AE78">
        <f>IF(AE$13&gt;0,'Bottom-Up Assumptions'!$B54*(1+'Bottom-Up Assumptions'!$B$13)^('Intermediate Work'!AE$13-1),0)</f>
        <v>0</v>
      </c>
      <c r="AF78">
        <f>IF(AF$13&gt;0,'Bottom-Up Assumptions'!$B54*(1+'Bottom-Up Assumptions'!$B$13)^('Intermediate Work'!AF$13-1),0)</f>
        <v>0</v>
      </c>
      <c r="AG78">
        <f>IF(AG$13&gt;0,'Bottom-Up Assumptions'!$B54*(1+'Bottom-Up Assumptions'!$B$13)^('Intermediate Work'!AG$13-1),0)</f>
        <v>0</v>
      </c>
      <c r="AH78">
        <f>IF(AH$13&gt;0,'Bottom-Up Assumptions'!$B54*(1+'Bottom-Up Assumptions'!$B$13)^('Intermediate Work'!AH$13-1),0)</f>
        <v>0</v>
      </c>
      <c r="AI78">
        <f>IF(AI$13&gt;0,'Bottom-Up Assumptions'!$B54*(1+'Bottom-Up Assumptions'!$B$13)^('Intermediate Work'!AI$13-1),0)</f>
        <v>0</v>
      </c>
      <c r="AJ78">
        <f>IF(AJ$13&gt;0,'Bottom-Up Assumptions'!$B54*(1+'Bottom-Up Assumptions'!$B$13)^('Intermediate Work'!AJ$13-1),0)</f>
        <v>0</v>
      </c>
      <c r="AK78">
        <f>IF(AK$13&gt;0,'Bottom-Up Assumptions'!$B54*(1+'Bottom-Up Assumptions'!$B$13)^('Intermediate Work'!AK$13-1),0)</f>
        <v>0</v>
      </c>
    </row>
    <row r="79" spans="1:37" x14ac:dyDescent="0.25">
      <c r="A79" s="28" t="str">
        <f>IF('Bottom-Up Assumptions'!A55&lt;&gt;"",'Bottom-Up Assumptions'!A55,"")</f>
        <v>Unique target customers who will become aware</v>
      </c>
      <c r="B79">
        <f>IF(B$13&gt;0,'Bottom-Up Assumptions'!$B55*(1+'Bottom-Up Assumptions'!$B$13)^('Intermediate Work'!B$13-1),0)</f>
        <v>0</v>
      </c>
      <c r="C79">
        <f>IF(C$13&gt;0,'Bottom-Up Assumptions'!$B55*(1+'Bottom-Up Assumptions'!$B$13)^('Intermediate Work'!C$13-1),0)</f>
        <v>0</v>
      </c>
      <c r="D79">
        <f>IF(D$13&gt;0,'Bottom-Up Assumptions'!$B55*(1+'Bottom-Up Assumptions'!$B$13)^('Intermediate Work'!D$13-1),0)</f>
        <v>0</v>
      </c>
      <c r="E79">
        <f>IF(E$13&gt;0,'Bottom-Up Assumptions'!$B55*(1+'Bottom-Up Assumptions'!$B$13)^('Intermediate Work'!E$13-1),0)</f>
        <v>0</v>
      </c>
      <c r="F79">
        <f>IF(F$13&gt;0,'Bottom-Up Assumptions'!$B55*(1+'Bottom-Up Assumptions'!$B$13)^('Intermediate Work'!F$13-1),0)</f>
        <v>0</v>
      </c>
      <c r="G79">
        <f>IF(G$13&gt;0,'Bottom-Up Assumptions'!$B55*(1+'Bottom-Up Assumptions'!$B$13)^('Intermediate Work'!G$13-1),0)</f>
        <v>0</v>
      </c>
      <c r="H79">
        <f>IF(H$13&gt;0,'Bottom-Up Assumptions'!$B55*(1+'Bottom-Up Assumptions'!$B$13)^('Intermediate Work'!H$13-1),0)</f>
        <v>0</v>
      </c>
      <c r="I79">
        <f>IF(I$13&gt;0,'Bottom-Up Assumptions'!$B55*(1+'Bottom-Up Assumptions'!$B$13)^('Intermediate Work'!I$13-1),0)</f>
        <v>0</v>
      </c>
      <c r="J79">
        <f>IF(J$13&gt;0,'Bottom-Up Assumptions'!$B55*(1+'Bottom-Up Assumptions'!$B$13)^('Intermediate Work'!J$13-1),0)</f>
        <v>0</v>
      </c>
      <c r="K79">
        <f>IF(K$13&gt;0,'Bottom-Up Assumptions'!$B55*(1+'Bottom-Up Assumptions'!$B$13)^('Intermediate Work'!K$13-1),0)</f>
        <v>0</v>
      </c>
      <c r="L79">
        <f>IF(L$13&gt;0,'Bottom-Up Assumptions'!$B55*(1+'Bottom-Up Assumptions'!$B$13)^('Intermediate Work'!L$13-1),0)</f>
        <v>0</v>
      </c>
      <c r="M79">
        <f>IF(M$13&gt;0,'Bottom-Up Assumptions'!$B55*(1+'Bottom-Up Assumptions'!$B$13)^('Intermediate Work'!M$13-1),0)</f>
        <v>0</v>
      </c>
      <c r="N79">
        <f>IF(N$13&gt;0,'Bottom-Up Assumptions'!$B55*(1+'Bottom-Up Assumptions'!$B$13)^('Intermediate Work'!N$13-1),0)</f>
        <v>0</v>
      </c>
      <c r="O79">
        <f>IF(O$13&gt;0,'Bottom-Up Assumptions'!$B55*(1+'Bottom-Up Assumptions'!$B$13)^('Intermediate Work'!O$13-1),0)</f>
        <v>0</v>
      </c>
      <c r="P79">
        <f>IF(P$13&gt;0,'Bottom-Up Assumptions'!$B55*(1+'Bottom-Up Assumptions'!$B$13)^('Intermediate Work'!P$13-1),0)</f>
        <v>0</v>
      </c>
      <c r="Q79">
        <f>IF(Q$13&gt;0,'Bottom-Up Assumptions'!$B55*(1+'Bottom-Up Assumptions'!$B$13)^('Intermediate Work'!Q$13-1),0)</f>
        <v>0</v>
      </c>
      <c r="R79">
        <f>IF(R$13&gt;0,'Bottom-Up Assumptions'!$B55*(1+'Bottom-Up Assumptions'!$B$13)^('Intermediate Work'!R$13-1),0)</f>
        <v>0</v>
      </c>
      <c r="S79">
        <f>IF(S$13&gt;0,'Bottom-Up Assumptions'!$B55*(1+'Bottom-Up Assumptions'!$B$13)^('Intermediate Work'!S$13-1),0)</f>
        <v>0</v>
      </c>
      <c r="T79">
        <f>IF(T$13&gt;0,'Bottom-Up Assumptions'!$B55*(1+'Bottom-Up Assumptions'!$B$13)^('Intermediate Work'!T$13-1),0)</f>
        <v>0</v>
      </c>
      <c r="U79">
        <f>IF(U$13&gt;0,'Bottom-Up Assumptions'!$B55*(1+'Bottom-Up Assumptions'!$B$13)^('Intermediate Work'!U$13-1),0)</f>
        <v>0</v>
      </c>
      <c r="V79">
        <f>IF(V$13&gt;0,'Bottom-Up Assumptions'!$B55*(1+'Bottom-Up Assumptions'!$B$13)^('Intermediate Work'!V$13-1),0)</f>
        <v>0</v>
      </c>
      <c r="W79">
        <f>IF(W$13&gt;0,'Bottom-Up Assumptions'!$B55*(1+'Bottom-Up Assumptions'!$B$13)^('Intermediate Work'!W$13-1),0)</f>
        <v>0</v>
      </c>
      <c r="X79">
        <f>IF(X$13&gt;0,'Bottom-Up Assumptions'!$B55*(1+'Bottom-Up Assumptions'!$B$13)^('Intermediate Work'!X$13-1),0)</f>
        <v>0</v>
      </c>
      <c r="Y79">
        <f>IF(Y$13&gt;0,'Bottom-Up Assumptions'!$B55*(1+'Bottom-Up Assumptions'!$B$13)^('Intermediate Work'!Y$13-1),0)</f>
        <v>0</v>
      </c>
      <c r="Z79">
        <f>IF(Z$13&gt;0,'Bottom-Up Assumptions'!$B55*(1+'Bottom-Up Assumptions'!$B$13)^('Intermediate Work'!Z$13-1),0)</f>
        <v>0</v>
      </c>
      <c r="AA79">
        <f>IF(AA$13&gt;0,'Bottom-Up Assumptions'!$B55*(1+'Bottom-Up Assumptions'!$B$13)^('Intermediate Work'!AA$13-1),0)</f>
        <v>0</v>
      </c>
      <c r="AB79">
        <f>IF(AB$13&gt;0,'Bottom-Up Assumptions'!$B55*(1+'Bottom-Up Assumptions'!$B$13)^('Intermediate Work'!AB$13-1),0)</f>
        <v>0</v>
      </c>
      <c r="AC79">
        <f>IF(AC$13&gt;0,'Bottom-Up Assumptions'!$B55*(1+'Bottom-Up Assumptions'!$B$13)^('Intermediate Work'!AC$13-1),0)</f>
        <v>0</v>
      </c>
      <c r="AD79">
        <f>IF(AD$13&gt;0,'Bottom-Up Assumptions'!$B55*(1+'Bottom-Up Assumptions'!$B$13)^('Intermediate Work'!AD$13-1),0)</f>
        <v>0</v>
      </c>
      <c r="AE79">
        <f>IF(AE$13&gt;0,'Bottom-Up Assumptions'!$B55*(1+'Bottom-Up Assumptions'!$B$13)^('Intermediate Work'!AE$13-1),0)</f>
        <v>0</v>
      </c>
      <c r="AF79">
        <f>IF(AF$13&gt;0,'Bottom-Up Assumptions'!$B55*(1+'Bottom-Up Assumptions'!$B$13)^('Intermediate Work'!AF$13-1),0)</f>
        <v>0</v>
      </c>
      <c r="AG79">
        <f>IF(AG$13&gt;0,'Bottom-Up Assumptions'!$B55*(1+'Bottom-Up Assumptions'!$B$13)^('Intermediate Work'!AG$13-1),0)</f>
        <v>0</v>
      </c>
      <c r="AH79">
        <f>IF(AH$13&gt;0,'Bottom-Up Assumptions'!$B55*(1+'Bottom-Up Assumptions'!$B$13)^('Intermediate Work'!AH$13-1),0)</f>
        <v>0</v>
      </c>
      <c r="AI79">
        <f>IF(AI$13&gt;0,'Bottom-Up Assumptions'!$B55*(1+'Bottom-Up Assumptions'!$B$13)^('Intermediate Work'!AI$13-1),0)</f>
        <v>0</v>
      </c>
      <c r="AJ79">
        <f>IF(AJ$13&gt;0,'Bottom-Up Assumptions'!$B55*(1+'Bottom-Up Assumptions'!$B$13)^('Intermediate Work'!AJ$13-1),0)</f>
        <v>0</v>
      </c>
      <c r="AK79">
        <f>IF(AK$13&gt;0,'Bottom-Up Assumptions'!$B55*(1+'Bottom-Up Assumptions'!$B$13)^('Intermediate Work'!AK$13-1),0)</f>
        <v>0</v>
      </c>
    </row>
    <row r="80" spans="1:37" x14ac:dyDescent="0.25">
      <c r="A80" s="28" t="str">
        <f>IF('Bottom-Up Assumptions'!A56&lt;&gt;"",'Bottom-Up Assumptions'!A56,"")</f>
        <v>Percent who will try</v>
      </c>
      <c r="B80" s="23">
        <f>'Bottom-Up Assumptions'!$B56*(1+'Bottom-Up Assumptions'!$B$14)^('Intermediate Work'!B$13-1)</f>
        <v>4.9875311720698262E-3</v>
      </c>
      <c r="C80" s="23">
        <f>'Bottom-Up Assumptions'!$B56*(1+'Bottom-Up Assumptions'!$B$14)^('Intermediate Work'!C$13-1)</f>
        <v>4.9875311720698262E-3</v>
      </c>
      <c r="D80" s="23">
        <f>'Bottom-Up Assumptions'!$B56*(1+'Bottom-Up Assumptions'!$B$14)^('Intermediate Work'!D$13-1)</f>
        <v>4.9875311720698262E-3</v>
      </c>
      <c r="E80" s="23">
        <f>'Bottom-Up Assumptions'!$B56*(1+'Bottom-Up Assumptions'!$B$14)^('Intermediate Work'!E$13-1)</f>
        <v>4.9875311720698262E-3</v>
      </c>
      <c r="F80" s="23">
        <f>'Bottom-Up Assumptions'!$B56*(1+'Bottom-Up Assumptions'!$B$14)^('Intermediate Work'!F$13-1)</f>
        <v>4.9875311720698262E-3</v>
      </c>
      <c r="G80" s="23">
        <f>'Bottom-Up Assumptions'!$B56*(1+'Bottom-Up Assumptions'!$B$14)^('Intermediate Work'!G$13-1)</f>
        <v>4.9875311720698262E-3</v>
      </c>
      <c r="H80" s="23">
        <f>'Bottom-Up Assumptions'!$B56*(1+'Bottom-Up Assumptions'!$B$14)^('Intermediate Work'!H$13-1)</f>
        <v>5.0000000000000001E-3</v>
      </c>
      <c r="I80" s="23">
        <f>'Bottom-Up Assumptions'!$B56*(1+'Bottom-Up Assumptions'!$B$14)^('Intermediate Work'!I$13-1)</f>
        <v>5.0124999999999996E-3</v>
      </c>
      <c r="J80" s="23">
        <f>'Bottom-Up Assumptions'!$B56*(1+'Bottom-Up Assumptions'!$B$14)^('Intermediate Work'!J$13-1)</f>
        <v>5.0250312499999991E-3</v>
      </c>
      <c r="K80" s="23">
        <f>'Bottom-Up Assumptions'!$B56*(1+'Bottom-Up Assumptions'!$B$14)^('Intermediate Work'!K$13-1)</f>
        <v>5.0375938281249991E-3</v>
      </c>
      <c r="L80" s="23">
        <f>'Bottom-Up Assumptions'!$B56*(1+'Bottom-Up Assumptions'!$B$14)^('Intermediate Work'!L$13-1)</f>
        <v>5.0501878126953115E-3</v>
      </c>
      <c r="M80" s="23">
        <f>'Bottom-Up Assumptions'!$B56*(1+'Bottom-Up Assumptions'!$B$14)^('Intermediate Work'!M$13-1)</f>
        <v>5.0628132822270501E-3</v>
      </c>
      <c r="N80" s="23">
        <f>'Bottom-Up Assumptions'!$B56*(1+'Bottom-Up Assumptions'!$B$14)^('Intermediate Work'!N$13-1)</f>
        <v>5.0754703154326161E-3</v>
      </c>
      <c r="O80" s="23">
        <f>'Bottom-Up Assumptions'!$B56*(1+'Bottom-Up Assumptions'!$B$14)^('Intermediate Work'!O$13-1)</f>
        <v>5.0881589912211977E-3</v>
      </c>
      <c r="P80" s="23">
        <f>'Bottom-Up Assumptions'!$B56*(1+'Bottom-Up Assumptions'!$B$14)^('Intermediate Work'!P$13-1)</f>
        <v>5.1008793886992507E-3</v>
      </c>
      <c r="Q80" s="23">
        <f>'Bottom-Up Assumptions'!$B56*(1+'Bottom-Up Assumptions'!$B$14)^('Intermediate Work'!Q$13-1)</f>
        <v>5.1136315871709989E-3</v>
      </c>
      <c r="R80" s="23">
        <f>'Bottom-Up Assumptions'!$B56*(1+'Bottom-Up Assumptions'!$B$14)^('Intermediate Work'!R$13-1)</f>
        <v>5.1264156661389258E-3</v>
      </c>
      <c r="S80" s="23">
        <f>'Bottom-Up Assumptions'!$B56*(1+'Bottom-Up Assumptions'!$B$14)^('Intermediate Work'!S$13-1)</f>
        <v>5.1392317053042726E-3</v>
      </c>
      <c r="T80" s="23">
        <f>'Bottom-Up Assumptions'!$B56*(1+'Bottom-Up Assumptions'!$B$14)^('Intermediate Work'!T$13-1)</f>
        <v>5.1520797845675337E-3</v>
      </c>
      <c r="U80" s="23">
        <f>'Bottom-Up Assumptions'!$B56*(1+'Bottom-Up Assumptions'!$B$14)^('Intermediate Work'!U$13-1)</f>
        <v>5.1649599840289532E-3</v>
      </c>
      <c r="V80" s="23">
        <f>'Bottom-Up Assumptions'!$B56*(1+'Bottom-Up Assumptions'!$B$14)^('Intermediate Work'!V$13-1)</f>
        <v>5.1778723839890238E-3</v>
      </c>
      <c r="W80" s="23">
        <f>'Bottom-Up Assumptions'!$B56*(1+'Bottom-Up Assumptions'!$B$14)^('Intermediate Work'!W$13-1)</f>
        <v>5.1908170649489962E-3</v>
      </c>
      <c r="X80" s="23">
        <f>'Bottom-Up Assumptions'!$B56*(1+'Bottom-Up Assumptions'!$B$14)^('Intermediate Work'!X$13-1)</f>
        <v>5.2037941076113689E-3</v>
      </c>
      <c r="Y80" s="23">
        <f>'Bottom-Up Assumptions'!$B56*(1+'Bottom-Up Assumptions'!$B$14)^('Intermediate Work'!Y$13-1)</f>
        <v>5.2168035928803966E-3</v>
      </c>
      <c r="Z80" s="23">
        <f>'Bottom-Up Assumptions'!$B56*(1+'Bottom-Up Assumptions'!$B$14)^('Intermediate Work'!Z$13-1)</f>
        <v>5.2298456018625983E-3</v>
      </c>
      <c r="AA80" s="23">
        <f>'Bottom-Up Assumptions'!$B56*(1+'Bottom-Up Assumptions'!$B$14)^('Intermediate Work'!AA$13-1)</f>
        <v>5.2429202158672536E-3</v>
      </c>
      <c r="AB80" s="23">
        <f>'Bottom-Up Assumptions'!$B56*(1+'Bottom-Up Assumptions'!$B$14)^('Intermediate Work'!AB$13-1)</f>
        <v>5.2560275164069224E-3</v>
      </c>
      <c r="AC80" s="23">
        <f>'Bottom-Up Assumptions'!$B56*(1+'Bottom-Up Assumptions'!$B$14)^('Intermediate Work'!AC$13-1)</f>
        <v>5.2691675851979395E-3</v>
      </c>
      <c r="AD80" s="23">
        <f>'Bottom-Up Assumptions'!$B56*(1+'Bottom-Up Assumptions'!$B$14)^('Intermediate Work'!AD$13-1)</f>
        <v>5.2823405041609326E-3</v>
      </c>
      <c r="AE80" s="23">
        <f>'Bottom-Up Assumptions'!$B56*(1+'Bottom-Up Assumptions'!$B$14)^('Intermediate Work'!AE$13-1)</f>
        <v>5.2955463554213355E-3</v>
      </c>
      <c r="AF80" s="23">
        <f>'Bottom-Up Assumptions'!$B56*(1+'Bottom-Up Assumptions'!$B$14)^('Intermediate Work'!AF$13-1)</f>
        <v>5.3087852213098887E-3</v>
      </c>
      <c r="AG80" s="23">
        <f>'Bottom-Up Assumptions'!$B56*(1+'Bottom-Up Assumptions'!$B$14)^('Intermediate Work'!AG$13-1)</f>
        <v>5.3220571843631635E-3</v>
      </c>
      <c r="AH80" s="23">
        <f>'Bottom-Up Assumptions'!$B56*(1+'Bottom-Up Assumptions'!$B$14)^('Intermediate Work'!AH$13-1)</f>
        <v>5.3353623273240712E-3</v>
      </c>
      <c r="AI80" s="23">
        <f>'Bottom-Up Assumptions'!$B56*(1+'Bottom-Up Assumptions'!$B$14)^('Intermediate Work'!AI$13-1)</f>
        <v>5.3487007331423806E-3</v>
      </c>
      <c r="AJ80" s="23">
        <f>'Bottom-Up Assumptions'!$B56*(1+'Bottom-Up Assumptions'!$B$14)^('Intermediate Work'!AJ$13-1)</f>
        <v>5.3620724849752369E-3</v>
      </c>
      <c r="AK80" s="23">
        <f>'Bottom-Up Assumptions'!$B56*(1+'Bottom-Up Assumptions'!$B$14)^('Intermediate Work'!AK$13-1)</f>
        <v>5.3754776661876762E-3</v>
      </c>
    </row>
    <row r="81" spans="1:37" x14ac:dyDescent="0.25">
      <c r="A81" s="28" t="str">
        <f>IF('Bottom-Up Assumptions'!A57&lt;&gt;"",'Bottom-Up Assumptions'!A57,"")</f>
        <v>Percent who want to try for whom the product is available</v>
      </c>
      <c r="B81" s="26">
        <f>'Bottom-Up Assumptions'!$B57</f>
        <v>1</v>
      </c>
      <c r="C81" s="26">
        <f>'Bottom-Up Assumptions'!$B57</f>
        <v>1</v>
      </c>
      <c r="D81" s="26">
        <f>'Bottom-Up Assumptions'!$B57</f>
        <v>1</v>
      </c>
      <c r="E81" s="26">
        <f>'Bottom-Up Assumptions'!$B57</f>
        <v>1</v>
      </c>
      <c r="F81" s="26">
        <f>'Bottom-Up Assumptions'!$B57</f>
        <v>1</v>
      </c>
      <c r="G81" s="26">
        <f>'Bottom-Up Assumptions'!$B57</f>
        <v>1</v>
      </c>
      <c r="H81" s="26">
        <f>'Bottom-Up Assumptions'!$B57</f>
        <v>1</v>
      </c>
      <c r="I81" s="26">
        <f>'Bottom-Up Assumptions'!$B57</f>
        <v>1</v>
      </c>
      <c r="J81" s="26">
        <f>'Bottom-Up Assumptions'!$B57</f>
        <v>1</v>
      </c>
      <c r="K81" s="26">
        <f>'Bottom-Up Assumptions'!$B57</f>
        <v>1</v>
      </c>
      <c r="L81" s="26">
        <f>'Bottom-Up Assumptions'!$B57</f>
        <v>1</v>
      </c>
      <c r="M81" s="26">
        <f>'Bottom-Up Assumptions'!$B57</f>
        <v>1</v>
      </c>
      <c r="N81" s="26">
        <f>'Bottom-Up Assumptions'!$B57</f>
        <v>1</v>
      </c>
      <c r="O81" s="26">
        <f>'Bottom-Up Assumptions'!$B57</f>
        <v>1</v>
      </c>
      <c r="P81" s="26">
        <f>'Bottom-Up Assumptions'!$B57</f>
        <v>1</v>
      </c>
      <c r="Q81" s="26">
        <f>'Bottom-Up Assumptions'!$B57</f>
        <v>1</v>
      </c>
      <c r="R81" s="26">
        <f>'Bottom-Up Assumptions'!$B57</f>
        <v>1</v>
      </c>
      <c r="S81" s="26">
        <f>'Bottom-Up Assumptions'!$B57</f>
        <v>1</v>
      </c>
      <c r="T81" s="26">
        <f>'Bottom-Up Assumptions'!$B57</f>
        <v>1</v>
      </c>
      <c r="U81" s="26">
        <f>'Bottom-Up Assumptions'!$B57</f>
        <v>1</v>
      </c>
      <c r="V81" s="26">
        <f>'Bottom-Up Assumptions'!$B57</f>
        <v>1</v>
      </c>
      <c r="W81" s="26">
        <f>'Bottom-Up Assumptions'!$B57</f>
        <v>1</v>
      </c>
      <c r="X81" s="26">
        <f>'Bottom-Up Assumptions'!$B57</f>
        <v>1</v>
      </c>
      <c r="Y81" s="26">
        <f>'Bottom-Up Assumptions'!$B57</f>
        <v>1</v>
      </c>
      <c r="Z81" s="26">
        <f>'Bottom-Up Assumptions'!$B57</f>
        <v>1</v>
      </c>
      <c r="AA81" s="26">
        <f>'Bottom-Up Assumptions'!$B57</f>
        <v>1</v>
      </c>
      <c r="AB81" s="26">
        <f>'Bottom-Up Assumptions'!$B57</f>
        <v>1</v>
      </c>
      <c r="AC81" s="26">
        <f>'Bottom-Up Assumptions'!$B57</f>
        <v>1</v>
      </c>
      <c r="AD81" s="26">
        <f>'Bottom-Up Assumptions'!$B57</f>
        <v>1</v>
      </c>
      <c r="AE81" s="26">
        <f>'Bottom-Up Assumptions'!$B57</f>
        <v>1</v>
      </c>
      <c r="AF81" s="26">
        <f>'Bottom-Up Assumptions'!$B57</f>
        <v>1</v>
      </c>
      <c r="AG81" s="26">
        <f>'Bottom-Up Assumptions'!$B57</f>
        <v>1</v>
      </c>
      <c r="AH81" s="26">
        <f>'Bottom-Up Assumptions'!$B57</f>
        <v>1</v>
      </c>
      <c r="AI81" s="26">
        <f>'Bottom-Up Assumptions'!$B57</f>
        <v>1</v>
      </c>
      <c r="AJ81" s="26">
        <f>'Bottom-Up Assumptions'!$B57</f>
        <v>1</v>
      </c>
      <c r="AK81" s="26">
        <f>'Bottom-Up Assumptions'!$B57</f>
        <v>1</v>
      </c>
    </row>
    <row r="82" spans="1:37" s="25" customFormat="1" x14ac:dyDescent="0.25">
      <c r="A82" s="24" t="s">
        <v>77</v>
      </c>
      <c r="B82" s="25">
        <f>B79*B80*B81</f>
        <v>0</v>
      </c>
      <c r="C82" s="25">
        <f t="shared" ref="C82:G82" si="64">C79*C80*C81</f>
        <v>0</v>
      </c>
      <c r="D82" s="25">
        <f t="shared" si="64"/>
        <v>0</v>
      </c>
      <c r="E82" s="25">
        <f t="shared" si="64"/>
        <v>0</v>
      </c>
      <c r="F82" s="25">
        <f t="shared" si="64"/>
        <v>0</v>
      </c>
      <c r="G82" s="25">
        <f t="shared" si="64"/>
        <v>0</v>
      </c>
      <c r="H82" s="25">
        <f t="shared" ref="H82:AK82" si="65">H79*H80*H81</f>
        <v>0</v>
      </c>
      <c r="I82" s="25">
        <f t="shared" si="65"/>
        <v>0</v>
      </c>
      <c r="J82" s="25">
        <f t="shared" si="65"/>
        <v>0</v>
      </c>
      <c r="K82" s="25">
        <f t="shared" si="65"/>
        <v>0</v>
      </c>
      <c r="L82" s="25">
        <f t="shared" si="65"/>
        <v>0</v>
      </c>
      <c r="M82" s="25">
        <f t="shared" si="65"/>
        <v>0</v>
      </c>
      <c r="N82" s="25">
        <f t="shared" si="65"/>
        <v>0</v>
      </c>
      <c r="O82" s="25">
        <f t="shared" si="65"/>
        <v>0</v>
      </c>
      <c r="P82" s="25">
        <f t="shared" si="65"/>
        <v>0</v>
      </c>
      <c r="Q82" s="25">
        <f t="shared" si="65"/>
        <v>0</v>
      </c>
      <c r="R82" s="25">
        <f t="shared" si="65"/>
        <v>0</v>
      </c>
      <c r="S82" s="25">
        <f t="shared" si="65"/>
        <v>0</v>
      </c>
      <c r="T82" s="25">
        <f t="shared" si="65"/>
        <v>0</v>
      </c>
      <c r="U82" s="25">
        <f t="shared" si="65"/>
        <v>0</v>
      </c>
      <c r="V82" s="25">
        <f t="shared" si="65"/>
        <v>0</v>
      </c>
      <c r="W82" s="25">
        <f t="shared" si="65"/>
        <v>0</v>
      </c>
      <c r="X82" s="25">
        <f t="shared" si="65"/>
        <v>0</v>
      </c>
      <c r="Y82" s="25">
        <f t="shared" si="65"/>
        <v>0</v>
      </c>
      <c r="Z82" s="25">
        <f t="shared" si="65"/>
        <v>0</v>
      </c>
      <c r="AA82" s="25">
        <f t="shared" si="65"/>
        <v>0</v>
      </c>
      <c r="AB82" s="25">
        <f t="shared" si="65"/>
        <v>0</v>
      </c>
      <c r="AC82" s="25">
        <f t="shared" si="65"/>
        <v>0</v>
      </c>
      <c r="AD82" s="25">
        <f t="shared" si="65"/>
        <v>0</v>
      </c>
      <c r="AE82" s="25">
        <f t="shared" si="65"/>
        <v>0</v>
      </c>
      <c r="AF82" s="25">
        <f t="shared" si="65"/>
        <v>0</v>
      </c>
      <c r="AG82" s="25">
        <f t="shared" si="65"/>
        <v>0</v>
      </c>
      <c r="AH82" s="25">
        <f t="shared" si="65"/>
        <v>0</v>
      </c>
      <c r="AI82" s="25">
        <f t="shared" si="65"/>
        <v>0</v>
      </c>
      <c r="AJ82" s="25">
        <f t="shared" si="65"/>
        <v>0</v>
      </c>
      <c r="AK82" s="25">
        <f t="shared" si="65"/>
        <v>0</v>
      </c>
    </row>
    <row r="83" spans="1:37" x14ac:dyDescent="0.25">
      <c r="A83" s="16" t="str">
        <f>IF('Bottom-Up Assumptions'!A59&lt;&gt;"",'Bottom-Up Assumptions'!A59,"")</f>
        <v/>
      </c>
    </row>
    <row r="84" spans="1:37" x14ac:dyDescent="0.25">
      <c r="A84" s="28" t="str">
        <f>IF('Bottom-Up Assumptions'!A60&lt;&gt;"",'Bottom-Up Assumptions'!A60,"")</f>
        <v>Number per month</v>
      </c>
      <c r="B84">
        <f>IF(B$13&gt;0,'Bottom-Up Assumptions'!$B60*(1+'Bottom-Up Assumptions'!$B$13)^('Intermediate Work'!B$13-1),0)</f>
        <v>0</v>
      </c>
      <c r="C84">
        <f>IF(C$13&gt;0,'Bottom-Up Assumptions'!$B60*(1+'Bottom-Up Assumptions'!$B$13)^('Intermediate Work'!C$13-1),0)</f>
        <v>0</v>
      </c>
      <c r="D84">
        <f>IF(D$13&gt;0,'Bottom-Up Assumptions'!$B60*(1+'Bottom-Up Assumptions'!$B$13)^('Intermediate Work'!D$13-1),0)</f>
        <v>0</v>
      </c>
      <c r="E84">
        <f>IF(E$13&gt;0,'Bottom-Up Assumptions'!$B60*(1+'Bottom-Up Assumptions'!$B$13)^('Intermediate Work'!E$13-1),0)</f>
        <v>0</v>
      </c>
      <c r="F84">
        <f>IF(F$13&gt;0,'Bottom-Up Assumptions'!$B60*(1+'Bottom-Up Assumptions'!$B$13)^('Intermediate Work'!F$13-1),0)</f>
        <v>0</v>
      </c>
      <c r="G84">
        <f>IF(G$13&gt;0,'Bottom-Up Assumptions'!$B60*(1+'Bottom-Up Assumptions'!$B$13)^('Intermediate Work'!G$13-1),0)</f>
        <v>0</v>
      </c>
      <c r="H84">
        <f>IF(H$13&gt;0,'Bottom-Up Assumptions'!$B60*(1+'Bottom-Up Assumptions'!$B$13)^('Intermediate Work'!H$13-1),0)</f>
        <v>0</v>
      </c>
      <c r="I84">
        <f>IF(I$13&gt;0,'Bottom-Up Assumptions'!$B60*(1+'Bottom-Up Assumptions'!$B$13)^('Intermediate Work'!I$13-1),0)</f>
        <v>0</v>
      </c>
      <c r="J84">
        <f>IF(J$13&gt;0,'Bottom-Up Assumptions'!$B60*(1+'Bottom-Up Assumptions'!$B$13)^('Intermediate Work'!J$13-1),0)</f>
        <v>0</v>
      </c>
      <c r="K84">
        <f>IF(K$13&gt;0,'Bottom-Up Assumptions'!$B60*(1+'Bottom-Up Assumptions'!$B$13)^('Intermediate Work'!K$13-1),0)</f>
        <v>0</v>
      </c>
      <c r="L84">
        <f>IF(L$13&gt;0,'Bottom-Up Assumptions'!$B60*(1+'Bottom-Up Assumptions'!$B$13)^('Intermediate Work'!L$13-1),0)</f>
        <v>0</v>
      </c>
      <c r="M84">
        <f>IF(M$13&gt;0,'Bottom-Up Assumptions'!$B60*(1+'Bottom-Up Assumptions'!$B$13)^('Intermediate Work'!M$13-1),0)</f>
        <v>0</v>
      </c>
      <c r="N84">
        <f>IF(N$13&gt;0,'Bottom-Up Assumptions'!$B60*(1+'Bottom-Up Assumptions'!$B$13)^('Intermediate Work'!N$13-1),0)</f>
        <v>0</v>
      </c>
      <c r="O84">
        <f>IF(O$13&gt;0,'Bottom-Up Assumptions'!$B60*(1+'Bottom-Up Assumptions'!$B$13)^('Intermediate Work'!O$13-1),0)</f>
        <v>0</v>
      </c>
      <c r="P84">
        <f>IF(P$13&gt;0,'Bottom-Up Assumptions'!$B60*(1+'Bottom-Up Assumptions'!$B$13)^('Intermediate Work'!P$13-1),0)</f>
        <v>0</v>
      </c>
      <c r="Q84">
        <f>IF(Q$13&gt;0,'Bottom-Up Assumptions'!$B60*(1+'Bottom-Up Assumptions'!$B$13)^('Intermediate Work'!Q$13-1),0)</f>
        <v>0</v>
      </c>
      <c r="R84">
        <f>IF(R$13&gt;0,'Bottom-Up Assumptions'!$B60*(1+'Bottom-Up Assumptions'!$B$13)^('Intermediate Work'!R$13-1),0)</f>
        <v>0</v>
      </c>
      <c r="S84">
        <f>IF(S$13&gt;0,'Bottom-Up Assumptions'!$B60*(1+'Bottom-Up Assumptions'!$B$13)^('Intermediate Work'!S$13-1),0)</f>
        <v>0</v>
      </c>
      <c r="T84">
        <f>IF(T$13&gt;0,'Bottom-Up Assumptions'!$B60*(1+'Bottom-Up Assumptions'!$B$13)^('Intermediate Work'!T$13-1),0)</f>
        <v>0</v>
      </c>
      <c r="U84">
        <f>IF(U$13&gt;0,'Bottom-Up Assumptions'!$B60*(1+'Bottom-Up Assumptions'!$B$13)^('Intermediate Work'!U$13-1),0)</f>
        <v>0</v>
      </c>
      <c r="V84">
        <f>IF(V$13&gt;0,'Bottom-Up Assumptions'!$B60*(1+'Bottom-Up Assumptions'!$B$13)^('Intermediate Work'!V$13-1),0)</f>
        <v>0</v>
      </c>
      <c r="W84">
        <f>IF(W$13&gt;0,'Bottom-Up Assumptions'!$B60*(1+'Bottom-Up Assumptions'!$B$13)^('Intermediate Work'!W$13-1),0)</f>
        <v>0</v>
      </c>
      <c r="X84">
        <f>IF(X$13&gt;0,'Bottom-Up Assumptions'!$B60*(1+'Bottom-Up Assumptions'!$B$13)^('Intermediate Work'!X$13-1),0)</f>
        <v>0</v>
      </c>
      <c r="Y84">
        <f>IF(Y$13&gt;0,'Bottom-Up Assumptions'!$B60*(1+'Bottom-Up Assumptions'!$B$13)^('Intermediate Work'!Y$13-1),0)</f>
        <v>0</v>
      </c>
      <c r="Z84">
        <f>IF(Z$13&gt;0,'Bottom-Up Assumptions'!$B60*(1+'Bottom-Up Assumptions'!$B$13)^('Intermediate Work'!Z$13-1),0)</f>
        <v>0</v>
      </c>
      <c r="AA84">
        <f>IF(AA$13&gt;0,'Bottom-Up Assumptions'!$B60*(1+'Bottom-Up Assumptions'!$B$13)^('Intermediate Work'!AA$13-1),0)</f>
        <v>0</v>
      </c>
      <c r="AB84">
        <f>IF(AB$13&gt;0,'Bottom-Up Assumptions'!$B60*(1+'Bottom-Up Assumptions'!$B$13)^('Intermediate Work'!AB$13-1),0)</f>
        <v>0</v>
      </c>
      <c r="AC84">
        <f>IF(AC$13&gt;0,'Bottom-Up Assumptions'!$B60*(1+'Bottom-Up Assumptions'!$B$13)^('Intermediate Work'!AC$13-1),0)</f>
        <v>0</v>
      </c>
      <c r="AD84">
        <f>IF(AD$13&gt;0,'Bottom-Up Assumptions'!$B60*(1+'Bottom-Up Assumptions'!$B$13)^('Intermediate Work'!AD$13-1),0)</f>
        <v>0</v>
      </c>
      <c r="AE84">
        <f>IF(AE$13&gt;0,'Bottom-Up Assumptions'!$B60*(1+'Bottom-Up Assumptions'!$B$13)^('Intermediate Work'!AE$13-1),0)</f>
        <v>0</v>
      </c>
      <c r="AF84">
        <f>IF(AF$13&gt;0,'Bottom-Up Assumptions'!$B60*(1+'Bottom-Up Assumptions'!$B$13)^('Intermediate Work'!AF$13-1),0)</f>
        <v>0</v>
      </c>
      <c r="AG84">
        <f>IF(AG$13&gt;0,'Bottom-Up Assumptions'!$B60*(1+'Bottom-Up Assumptions'!$B$13)^('Intermediate Work'!AG$13-1),0)</f>
        <v>0</v>
      </c>
      <c r="AH84">
        <f>IF(AH$13&gt;0,'Bottom-Up Assumptions'!$B60*(1+'Bottom-Up Assumptions'!$B$13)^('Intermediate Work'!AH$13-1),0)</f>
        <v>0</v>
      </c>
      <c r="AI84">
        <f>IF(AI$13&gt;0,'Bottom-Up Assumptions'!$B60*(1+'Bottom-Up Assumptions'!$B$13)^('Intermediate Work'!AI$13-1),0)</f>
        <v>0</v>
      </c>
      <c r="AJ84">
        <f>IF(AJ$13&gt;0,'Bottom-Up Assumptions'!$B60*(1+'Bottom-Up Assumptions'!$B$13)^('Intermediate Work'!AJ$13-1),0)</f>
        <v>0</v>
      </c>
      <c r="AK84">
        <f>IF(AK$13&gt;0,'Bottom-Up Assumptions'!$B60*(1+'Bottom-Up Assumptions'!$B$13)^('Intermediate Work'!AK$13-1),0)</f>
        <v>0</v>
      </c>
    </row>
    <row r="85" spans="1:37" x14ac:dyDescent="0.25">
      <c r="A85" s="28" t="str">
        <f>IF('Bottom-Up Assumptions'!A61&lt;&gt;"",'Bottom-Up Assumptions'!A61,"")</f>
        <v>Unique target customers who will become aware</v>
      </c>
      <c r="B85">
        <f>IF(B$13&gt;0,'Bottom-Up Assumptions'!$B61*(1+'Bottom-Up Assumptions'!$B$13)^('Intermediate Work'!B$13-1),0)</f>
        <v>0</v>
      </c>
      <c r="C85">
        <f>IF(C$13&gt;0,'Bottom-Up Assumptions'!$B61*(1+'Bottom-Up Assumptions'!$B$13)^('Intermediate Work'!C$13-1),0)</f>
        <v>0</v>
      </c>
      <c r="D85">
        <f>IF(D$13&gt;0,'Bottom-Up Assumptions'!$B61*(1+'Bottom-Up Assumptions'!$B$13)^('Intermediate Work'!D$13-1),0)</f>
        <v>0</v>
      </c>
      <c r="E85">
        <f>IF(E$13&gt;0,'Bottom-Up Assumptions'!$B61*(1+'Bottom-Up Assumptions'!$B$13)^('Intermediate Work'!E$13-1),0)</f>
        <v>0</v>
      </c>
      <c r="F85">
        <f>IF(F$13&gt;0,'Bottom-Up Assumptions'!$B61*(1+'Bottom-Up Assumptions'!$B$13)^('Intermediate Work'!F$13-1),0)</f>
        <v>0</v>
      </c>
      <c r="G85">
        <f>IF(G$13&gt;0,'Bottom-Up Assumptions'!$B61*(1+'Bottom-Up Assumptions'!$B$13)^('Intermediate Work'!G$13-1),0)</f>
        <v>0</v>
      </c>
      <c r="H85">
        <f>IF(H$13&gt;0,'Bottom-Up Assumptions'!$B61*(1+'Bottom-Up Assumptions'!$B$13)^('Intermediate Work'!H$13-1),0)</f>
        <v>0</v>
      </c>
      <c r="I85">
        <f>IF(I$13&gt;0,'Bottom-Up Assumptions'!$B61*(1+'Bottom-Up Assumptions'!$B$13)^('Intermediate Work'!I$13-1),0)</f>
        <v>0</v>
      </c>
      <c r="J85">
        <f>IF(J$13&gt;0,'Bottom-Up Assumptions'!$B61*(1+'Bottom-Up Assumptions'!$B$13)^('Intermediate Work'!J$13-1),0)</f>
        <v>0</v>
      </c>
      <c r="K85">
        <f>IF(K$13&gt;0,'Bottom-Up Assumptions'!$B61*(1+'Bottom-Up Assumptions'!$B$13)^('Intermediate Work'!K$13-1),0)</f>
        <v>0</v>
      </c>
      <c r="L85">
        <f>IF(L$13&gt;0,'Bottom-Up Assumptions'!$B61*(1+'Bottom-Up Assumptions'!$B$13)^('Intermediate Work'!L$13-1),0)</f>
        <v>0</v>
      </c>
      <c r="M85">
        <f>IF(M$13&gt;0,'Bottom-Up Assumptions'!$B61*(1+'Bottom-Up Assumptions'!$B$13)^('Intermediate Work'!M$13-1),0)</f>
        <v>0</v>
      </c>
      <c r="N85">
        <f>IF(N$13&gt;0,'Bottom-Up Assumptions'!$B61*(1+'Bottom-Up Assumptions'!$B$13)^('Intermediate Work'!N$13-1),0)</f>
        <v>0</v>
      </c>
      <c r="O85">
        <f>IF(O$13&gt;0,'Bottom-Up Assumptions'!$B61*(1+'Bottom-Up Assumptions'!$B$13)^('Intermediate Work'!O$13-1),0)</f>
        <v>0</v>
      </c>
      <c r="P85">
        <f>IF(P$13&gt;0,'Bottom-Up Assumptions'!$B61*(1+'Bottom-Up Assumptions'!$B$13)^('Intermediate Work'!P$13-1),0)</f>
        <v>0</v>
      </c>
      <c r="Q85">
        <f>IF(Q$13&gt;0,'Bottom-Up Assumptions'!$B61*(1+'Bottom-Up Assumptions'!$B$13)^('Intermediate Work'!Q$13-1),0)</f>
        <v>0</v>
      </c>
      <c r="R85">
        <f>IF(R$13&gt;0,'Bottom-Up Assumptions'!$B61*(1+'Bottom-Up Assumptions'!$B$13)^('Intermediate Work'!R$13-1),0)</f>
        <v>0</v>
      </c>
      <c r="S85">
        <f>IF(S$13&gt;0,'Bottom-Up Assumptions'!$B61*(1+'Bottom-Up Assumptions'!$B$13)^('Intermediate Work'!S$13-1),0)</f>
        <v>0</v>
      </c>
      <c r="T85">
        <f>IF(T$13&gt;0,'Bottom-Up Assumptions'!$B61*(1+'Bottom-Up Assumptions'!$B$13)^('Intermediate Work'!T$13-1),0)</f>
        <v>0</v>
      </c>
      <c r="U85">
        <f>IF(U$13&gt;0,'Bottom-Up Assumptions'!$B61*(1+'Bottom-Up Assumptions'!$B$13)^('Intermediate Work'!U$13-1),0)</f>
        <v>0</v>
      </c>
      <c r="V85">
        <f>IF(V$13&gt;0,'Bottom-Up Assumptions'!$B61*(1+'Bottom-Up Assumptions'!$B$13)^('Intermediate Work'!V$13-1),0)</f>
        <v>0</v>
      </c>
      <c r="W85">
        <f>IF(W$13&gt;0,'Bottom-Up Assumptions'!$B61*(1+'Bottom-Up Assumptions'!$B$13)^('Intermediate Work'!W$13-1),0)</f>
        <v>0</v>
      </c>
      <c r="X85">
        <f>IF(X$13&gt;0,'Bottom-Up Assumptions'!$B61*(1+'Bottom-Up Assumptions'!$B$13)^('Intermediate Work'!X$13-1),0)</f>
        <v>0</v>
      </c>
      <c r="Y85">
        <f>IF(Y$13&gt;0,'Bottom-Up Assumptions'!$B61*(1+'Bottom-Up Assumptions'!$B$13)^('Intermediate Work'!Y$13-1),0)</f>
        <v>0</v>
      </c>
      <c r="Z85">
        <f>IF(Z$13&gt;0,'Bottom-Up Assumptions'!$B61*(1+'Bottom-Up Assumptions'!$B$13)^('Intermediate Work'!Z$13-1),0)</f>
        <v>0</v>
      </c>
      <c r="AA85">
        <f>IF(AA$13&gt;0,'Bottom-Up Assumptions'!$B61*(1+'Bottom-Up Assumptions'!$B$13)^('Intermediate Work'!AA$13-1),0)</f>
        <v>0</v>
      </c>
      <c r="AB85">
        <f>IF(AB$13&gt;0,'Bottom-Up Assumptions'!$B61*(1+'Bottom-Up Assumptions'!$B$13)^('Intermediate Work'!AB$13-1),0)</f>
        <v>0</v>
      </c>
      <c r="AC85">
        <f>IF(AC$13&gt;0,'Bottom-Up Assumptions'!$B61*(1+'Bottom-Up Assumptions'!$B$13)^('Intermediate Work'!AC$13-1),0)</f>
        <v>0</v>
      </c>
      <c r="AD85">
        <f>IF(AD$13&gt;0,'Bottom-Up Assumptions'!$B61*(1+'Bottom-Up Assumptions'!$B$13)^('Intermediate Work'!AD$13-1),0)</f>
        <v>0</v>
      </c>
      <c r="AE85">
        <f>IF(AE$13&gt;0,'Bottom-Up Assumptions'!$B61*(1+'Bottom-Up Assumptions'!$B$13)^('Intermediate Work'!AE$13-1),0)</f>
        <v>0</v>
      </c>
      <c r="AF85">
        <f>IF(AF$13&gt;0,'Bottom-Up Assumptions'!$B61*(1+'Bottom-Up Assumptions'!$B$13)^('Intermediate Work'!AF$13-1),0)</f>
        <v>0</v>
      </c>
      <c r="AG85">
        <f>IF(AG$13&gt;0,'Bottom-Up Assumptions'!$B61*(1+'Bottom-Up Assumptions'!$B$13)^('Intermediate Work'!AG$13-1),0)</f>
        <v>0</v>
      </c>
      <c r="AH85">
        <f>IF(AH$13&gt;0,'Bottom-Up Assumptions'!$B61*(1+'Bottom-Up Assumptions'!$B$13)^('Intermediate Work'!AH$13-1),0)</f>
        <v>0</v>
      </c>
      <c r="AI85">
        <f>IF(AI$13&gt;0,'Bottom-Up Assumptions'!$B61*(1+'Bottom-Up Assumptions'!$B$13)^('Intermediate Work'!AI$13-1),0)</f>
        <v>0</v>
      </c>
      <c r="AJ85">
        <f>IF(AJ$13&gt;0,'Bottom-Up Assumptions'!$B61*(1+'Bottom-Up Assumptions'!$B$13)^('Intermediate Work'!AJ$13-1),0)</f>
        <v>0</v>
      </c>
      <c r="AK85">
        <f>IF(AK$13&gt;0,'Bottom-Up Assumptions'!$B61*(1+'Bottom-Up Assumptions'!$B$13)^('Intermediate Work'!AK$13-1),0)</f>
        <v>0</v>
      </c>
    </row>
    <row r="86" spans="1:37" x14ac:dyDescent="0.25">
      <c r="A86" s="28" t="str">
        <f>IF('Bottom-Up Assumptions'!A62&lt;&gt;"",'Bottom-Up Assumptions'!A62,"")</f>
        <v>Percent who will try</v>
      </c>
      <c r="B86" s="23">
        <f>'Bottom-Up Assumptions'!$B62*(1+'Bottom-Up Assumptions'!$B$14)^('Intermediate Work'!B$13-1)</f>
        <v>4.9875311720698262E-3</v>
      </c>
      <c r="C86" s="23">
        <f>'Bottom-Up Assumptions'!$B62*(1+'Bottom-Up Assumptions'!$B$14)^('Intermediate Work'!C$13-1)</f>
        <v>4.9875311720698262E-3</v>
      </c>
      <c r="D86" s="23">
        <f>'Bottom-Up Assumptions'!$B62*(1+'Bottom-Up Assumptions'!$B$14)^('Intermediate Work'!D$13-1)</f>
        <v>4.9875311720698262E-3</v>
      </c>
      <c r="E86" s="23">
        <f>'Bottom-Up Assumptions'!$B62*(1+'Bottom-Up Assumptions'!$B$14)^('Intermediate Work'!E$13-1)</f>
        <v>4.9875311720698262E-3</v>
      </c>
      <c r="F86" s="23">
        <f>'Bottom-Up Assumptions'!$B62*(1+'Bottom-Up Assumptions'!$B$14)^('Intermediate Work'!F$13-1)</f>
        <v>4.9875311720698262E-3</v>
      </c>
      <c r="G86" s="23">
        <f>'Bottom-Up Assumptions'!$B62*(1+'Bottom-Up Assumptions'!$B$14)^('Intermediate Work'!G$13-1)</f>
        <v>4.9875311720698262E-3</v>
      </c>
      <c r="H86" s="23">
        <f>'Bottom-Up Assumptions'!$B62*(1+'Bottom-Up Assumptions'!$B$14)^('Intermediate Work'!H$13-1)</f>
        <v>5.0000000000000001E-3</v>
      </c>
      <c r="I86" s="23">
        <f>'Bottom-Up Assumptions'!$B62*(1+'Bottom-Up Assumptions'!$B$14)^('Intermediate Work'!I$13-1)</f>
        <v>5.0124999999999996E-3</v>
      </c>
      <c r="J86" s="23">
        <f>'Bottom-Up Assumptions'!$B62*(1+'Bottom-Up Assumptions'!$B$14)^('Intermediate Work'!J$13-1)</f>
        <v>5.0250312499999991E-3</v>
      </c>
      <c r="K86" s="23">
        <f>'Bottom-Up Assumptions'!$B62*(1+'Bottom-Up Assumptions'!$B$14)^('Intermediate Work'!K$13-1)</f>
        <v>5.0375938281249991E-3</v>
      </c>
      <c r="L86" s="23">
        <f>'Bottom-Up Assumptions'!$B62*(1+'Bottom-Up Assumptions'!$B$14)^('Intermediate Work'!L$13-1)</f>
        <v>5.0501878126953115E-3</v>
      </c>
      <c r="M86" s="23">
        <f>'Bottom-Up Assumptions'!$B62*(1+'Bottom-Up Assumptions'!$B$14)^('Intermediate Work'!M$13-1)</f>
        <v>5.0628132822270501E-3</v>
      </c>
      <c r="N86" s="23">
        <f>'Bottom-Up Assumptions'!$B62*(1+'Bottom-Up Assumptions'!$B$14)^('Intermediate Work'!N$13-1)</f>
        <v>5.0754703154326161E-3</v>
      </c>
      <c r="O86" s="23">
        <f>'Bottom-Up Assumptions'!$B62*(1+'Bottom-Up Assumptions'!$B$14)^('Intermediate Work'!O$13-1)</f>
        <v>5.0881589912211977E-3</v>
      </c>
      <c r="P86" s="23">
        <f>'Bottom-Up Assumptions'!$B62*(1+'Bottom-Up Assumptions'!$B$14)^('Intermediate Work'!P$13-1)</f>
        <v>5.1008793886992507E-3</v>
      </c>
      <c r="Q86" s="23">
        <f>'Bottom-Up Assumptions'!$B62*(1+'Bottom-Up Assumptions'!$B$14)^('Intermediate Work'!Q$13-1)</f>
        <v>5.1136315871709989E-3</v>
      </c>
      <c r="R86" s="23">
        <f>'Bottom-Up Assumptions'!$B62*(1+'Bottom-Up Assumptions'!$B$14)^('Intermediate Work'!R$13-1)</f>
        <v>5.1264156661389258E-3</v>
      </c>
      <c r="S86" s="23">
        <f>'Bottom-Up Assumptions'!$B62*(1+'Bottom-Up Assumptions'!$B$14)^('Intermediate Work'!S$13-1)</f>
        <v>5.1392317053042726E-3</v>
      </c>
      <c r="T86" s="23">
        <f>'Bottom-Up Assumptions'!$B62*(1+'Bottom-Up Assumptions'!$B$14)^('Intermediate Work'!T$13-1)</f>
        <v>5.1520797845675337E-3</v>
      </c>
      <c r="U86" s="23">
        <f>'Bottom-Up Assumptions'!$B62*(1+'Bottom-Up Assumptions'!$B$14)^('Intermediate Work'!U$13-1)</f>
        <v>5.1649599840289532E-3</v>
      </c>
      <c r="V86" s="23">
        <f>'Bottom-Up Assumptions'!$B62*(1+'Bottom-Up Assumptions'!$B$14)^('Intermediate Work'!V$13-1)</f>
        <v>5.1778723839890238E-3</v>
      </c>
      <c r="W86" s="23">
        <f>'Bottom-Up Assumptions'!$B62*(1+'Bottom-Up Assumptions'!$B$14)^('Intermediate Work'!W$13-1)</f>
        <v>5.1908170649489962E-3</v>
      </c>
      <c r="X86" s="23">
        <f>'Bottom-Up Assumptions'!$B62*(1+'Bottom-Up Assumptions'!$B$14)^('Intermediate Work'!X$13-1)</f>
        <v>5.2037941076113689E-3</v>
      </c>
      <c r="Y86" s="23">
        <f>'Bottom-Up Assumptions'!$B62*(1+'Bottom-Up Assumptions'!$B$14)^('Intermediate Work'!Y$13-1)</f>
        <v>5.2168035928803966E-3</v>
      </c>
      <c r="Z86" s="23">
        <f>'Bottom-Up Assumptions'!$B62*(1+'Bottom-Up Assumptions'!$B$14)^('Intermediate Work'!Z$13-1)</f>
        <v>5.2298456018625983E-3</v>
      </c>
      <c r="AA86" s="23">
        <f>'Bottom-Up Assumptions'!$B62*(1+'Bottom-Up Assumptions'!$B$14)^('Intermediate Work'!AA$13-1)</f>
        <v>5.2429202158672536E-3</v>
      </c>
      <c r="AB86" s="23">
        <f>'Bottom-Up Assumptions'!$B62*(1+'Bottom-Up Assumptions'!$B$14)^('Intermediate Work'!AB$13-1)</f>
        <v>5.2560275164069224E-3</v>
      </c>
      <c r="AC86" s="23">
        <f>'Bottom-Up Assumptions'!$B62*(1+'Bottom-Up Assumptions'!$B$14)^('Intermediate Work'!AC$13-1)</f>
        <v>5.2691675851979395E-3</v>
      </c>
      <c r="AD86" s="23">
        <f>'Bottom-Up Assumptions'!$B62*(1+'Bottom-Up Assumptions'!$B$14)^('Intermediate Work'!AD$13-1)</f>
        <v>5.2823405041609326E-3</v>
      </c>
      <c r="AE86" s="23">
        <f>'Bottom-Up Assumptions'!$B62*(1+'Bottom-Up Assumptions'!$B$14)^('Intermediate Work'!AE$13-1)</f>
        <v>5.2955463554213355E-3</v>
      </c>
      <c r="AF86" s="23">
        <f>'Bottom-Up Assumptions'!$B62*(1+'Bottom-Up Assumptions'!$B$14)^('Intermediate Work'!AF$13-1)</f>
        <v>5.3087852213098887E-3</v>
      </c>
      <c r="AG86" s="23">
        <f>'Bottom-Up Assumptions'!$B62*(1+'Bottom-Up Assumptions'!$B$14)^('Intermediate Work'!AG$13-1)</f>
        <v>5.3220571843631635E-3</v>
      </c>
      <c r="AH86" s="23">
        <f>'Bottom-Up Assumptions'!$B62*(1+'Bottom-Up Assumptions'!$B$14)^('Intermediate Work'!AH$13-1)</f>
        <v>5.3353623273240712E-3</v>
      </c>
      <c r="AI86" s="23">
        <f>'Bottom-Up Assumptions'!$B62*(1+'Bottom-Up Assumptions'!$B$14)^('Intermediate Work'!AI$13-1)</f>
        <v>5.3487007331423806E-3</v>
      </c>
      <c r="AJ86" s="23">
        <f>'Bottom-Up Assumptions'!$B62*(1+'Bottom-Up Assumptions'!$B$14)^('Intermediate Work'!AJ$13-1)</f>
        <v>5.3620724849752369E-3</v>
      </c>
      <c r="AK86" s="23">
        <f>'Bottom-Up Assumptions'!$B62*(1+'Bottom-Up Assumptions'!$B$14)^('Intermediate Work'!AK$13-1)</f>
        <v>5.3754776661876762E-3</v>
      </c>
    </row>
    <row r="87" spans="1:37" x14ac:dyDescent="0.25">
      <c r="A87" s="28" t="str">
        <f>IF('Bottom-Up Assumptions'!A63&lt;&gt;"",'Bottom-Up Assumptions'!A63,"")</f>
        <v>Percent who want to try for whom the product is available</v>
      </c>
      <c r="B87" s="26">
        <f>'Bottom-Up Assumptions'!$B63</f>
        <v>1</v>
      </c>
      <c r="C87" s="26">
        <f>'Bottom-Up Assumptions'!$B63</f>
        <v>1</v>
      </c>
      <c r="D87" s="26">
        <f>'Bottom-Up Assumptions'!$B63</f>
        <v>1</v>
      </c>
      <c r="E87" s="26">
        <f>'Bottom-Up Assumptions'!$B63</f>
        <v>1</v>
      </c>
      <c r="F87" s="26">
        <f>'Bottom-Up Assumptions'!$B63</f>
        <v>1</v>
      </c>
      <c r="G87" s="26">
        <f>'Bottom-Up Assumptions'!$B63</f>
        <v>1</v>
      </c>
      <c r="H87" s="26">
        <f>'Bottom-Up Assumptions'!$B63</f>
        <v>1</v>
      </c>
      <c r="I87" s="26">
        <f>'Bottom-Up Assumptions'!$B63</f>
        <v>1</v>
      </c>
      <c r="J87" s="26">
        <f>'Bottom-Up Assumptions'!$B63</f>
        <v>1</v>
      </c>
      <c r="K87" s="26">
        <f>'Bottom-Up Assumptions'!$B63</f>
        <v>1</v>
      </c>
      <c r="L87" s="26">
        <f>'Bottom-Up Assumptions'!$B63</f>
        <v>1</v>
      </c>
      <c r="M87" s="26">
        <f>'Bottom-Up Assumptions'!$B63</f>
        <v>1</v>
      </c>
      <c r="N87" s="26">
        <f>'Bottom-Up Assumptions'!$B63</f>
        <v>1</v>
      </c>
      <c r="O87" s="26">
        <f>'Bottom-Up Assumptions'!$B63</f>
        <v>1</v>
      </c>
      <c r="P87" s="26">
        <f>'Bottom-Up Assumptions'!$B63</f>
        <v>1</v>
      </c>
      <c r="Q87" s="26">
        <f>'Bottom-Up Assumptions'!$B63</f>
        <v>1</v>
      </c>
      <c r="R87" s="26">
        <f>'Bottom-Up Assumptions'!$B63</f>
        <v>1</v>
      </c>
      <c r="S87" s="26">
        <f>'Bottom-Up Assumptions'!$B63</f>
        <v>1</v>
      </c>
      <c r="T87" s="26">
        <f>'Bottom-Up Assumptions'!$B63</f>
        <v>1</v>
      </c>
      <c r="U87" s="26">
        <f>'Bottom-Up Assumptions'!$B63</f>
        <v>1</v>
      </c>
      <c r="V87" s="26">
        <f>'Bottom-Up Assumptions'!$B63</f>
        <v>1</v>
      </c>
      <c r="W87" s="26">
        <f>'Bottom-Up Assumptions'!$B63</f>
        <v>1</v>
      </c>
      <c r="X87" s="26">
        <f>'Bottom-Up Assumptions'!$B63</f>
        <v>1</v>
      </c>
      <c r="Y87" s="26">
        <f>'Bottom-Up Assumptions'!$B63</f>
        <v>1</v>
      </c>
      <c r="Z87" s="26">
        <f>'Bottom-Up Assumptions'!$B63</f>
        <v>1</v>
      </c>
      <c r="AA87" s="26">
        <f>'Bottom-Up Assumptions'!$B63</f>
        <v>1</v>
      </c>
      <c r="AB87" s="26">
        <f>'Bottom-Up Assumptions'!$B63</f>
        <v>1</v>
      </c>
      <c r="AC87" s="26">
        <f>'Bottom-Up Assumptions'!$B63</f>
        <v>1</v>
      </c>
      <c r="AD87" s="26">
        <f>'Bottom-Up Assumptions'!$B63</f>
        <v>1</v>
      </c>
      <c r="AE87" s="26">
        <f>'Bottom-Up Assumptions'!$B63</f>
        <v>1</v>
      </c>
      <c r="AF87" s="26">
        <f>'Bottom-Up Assumptions'!$B63</f>
        <v>1</v>
      </c>
      <c r="AG87" s="26">
        <f>'Bottom-Up Assumptions'!$B63</f>
        <v>1</v>
      </c>
      <c r="AH87" s="26">
        <f>'Bottom-Up Assumptions'!$B63</f>
        <v>1</v>
      </c>
      <c r="AI87" s="26">
        <f>'Bottom-Up Assumptions'!$B63</f>
        <v>1</v>
      </c>
      <c r="AJ87" s="26">
        <f>'Bottom-Up Assumptions'!$B63</f>
        <v>1</v>
      </c>
      <c r="AK87" s="26">
        <f>'Bottom-Up Assumptions'!$B63</f>
        <v>1</v>
      </c>
    </row>
    <row r="88" spans="1:37" s="25" customFormat="1" x14ac:dyDescent="0.25">
      <c r="A88" s="24" t="s">
        <v>77</v>
      </c>
      <c r="B88" s="25">
        <f>B85*B86*B87</f>
        <v>0</v>
      </c>
      <c r="C88" s="25">
        <f t="shared" ref="C88:G88" si="66">C85*C86*C87</f>
        <v>0</v>
      </c>
      <c r="D88" s="25">
        <f t="shared" si="66"/>
        <v>0</v>
      </c>
      <c r="E88" s="25">
        <f t="shared" si="66"/>
        <v>0</v>
      </c>
      <c r="F88" s="25">
        <f t="shared" si="66"/>
        <v>0</v>
      </c>
      <c r="G88" s="25">
        <f t="shared" si="66"/>
        <v>0</v>
      </c>
      <c r="H88" s="25">
        <f t="shared" ref="H88:AK88" si="67">H85*H86*H87</f>
        <v>0</v>
      </c>
      <c r="I88" s="25">
        <f t="shared" si="67"/>
        <v>0</v>
      </c>
      <c r="J88" s="25">
        <f t="shared" si="67"/>
        <v>0</v>
      </c>
      <c r="K88" s="25">
        <f t="shared" si="67"/>
        <v>0</v>
      </c>
      <c r="L88" s="25">
        <f t="shared" si="67"/>
        <v>0</v>
      </c>
      <c r="M88" s="25">
        <f t="shared" si="67"/>
        <v>0</v>
      </c>
      <c r="N88" s="25">
        <f t="shared" si="67"/>
        <v>0</v>
      </c>
      <c r="O88" s="25">
        <f t="shared" si="67"/>
        <v>0</v>
      </c>
      <c r="P88" s="25">
        <f t="shared" si="67"/>
        <v>0</v>
      </c>
      <c r="Q88" s="25">
        <f t="shared" si="67"/>
        <v>0</v>
      </c>
      <c r="R88" s="25">
        <f t="shared" si="67"/>
        <v>0</v>
      </c>
      <c r="S88" s="25">
        <f t="shared" si="67"/>
        <v>0</v>
      </c>
      <c r="T88" s="25">
        <f t="shared" si="67"/>
        <v>0</v>
      </c>
      <c r="U88" s="25">
        <f t="shared" si="67"/>
        <v>0</v>
      </c>
      <c r="V88" s="25">
        <f t="shared" si="67"/>
        <v>0</v>
      </c>
      <c r="W88" s="25">
        <f t="shared" si="67"/>
        <v>0</v>
      </c>
      <c r="X88" s="25">
        <f t="shared" si="67"/>
        <v>0</v>
      </c>
      <c r="Y88" s="25">
        <f t="shared" si="67"/>
        <v>0</v>
      </c>
      <c r="Z88" s="25">
        <f t="shared" si="67"/>
        <v>0</v>
      </c>
      <c r="AA88" s="25">
        <f t="shared" si="67"/>
        <v>0</v>
      </c>
      <c r="AB88" s="25">
        <f t="shared" si="67"/>
        <v>0</v>
      </c>
      <c r="AC88" s="25">
        <f t="shared" si="67"/>
        <v>0</v>
      </c>
      <c r="AD88" s="25">
        <f t="shared" si="67"/>
        <v>0</v>
      </c>
      <c r="AE88" s="25">
        <f t="shared" si="67"/>
        <v>0</v>
      </c>
      <c r="AF88" s="25">
        <f t="shared" si="67"/>
        <v>0</v>
      </c>
      <c r="AG88" s="25">
        <f t="shared" si="67"/>
        <v>0</v>
      </c>
      <c r="AH88" s="25">
        <f t="shared" si="67"/>
        <v>0</v>
      </c>
      <c r="AI88" s="25">
        <f t="shared" si="67"/>
        <v>0</v>
      </c>
      <c r="AJ88" s="25">
        <f t="shared" si="67"/>
        <v>0</v>
      </c>
      <c r="AK88" s="25">
        <f t="shared" si="67"/>
        <v>0</v>
      </c>
    </row>
    <row r="89" spans="1:37" x14ac:dyDescent="0.25">
      <c r="A89" s="16" t="str">
        <f>IF('Bottom-Up Assumptions'!A65&lt;&gt;"",'Bottom-Up Assumptions'!A65,"")</f>
        <v/>
      </c>
    </row>
    <row r="90" spans="1:37" x14ac:dyDescent="0.25">
      <c r="A90" s="28" t="str">
        <f>IF('Bottom-Up Assumptions'!A66&lt;&gt;"",'Bottom-Up Assumptions'!A66,"")</f>
        <v>Number per month</v>
      </c>
      <c r="B90">
        <f>IF(B$13&gt;0,'Bottom-Up Assumptions'!$B66*(1+'Bottom-Up Assumptions'!$B$13)^('Intermediate Work'!B$13-1),0)</f>
        <v>0</v>
      </c>
      <c r="C90">
        <f>IF(C$13&gt;0,'Bottom-Up Assumptions'!$B66*(1+'Bottom-Up Assumptions'!$B$13)^('Intermediate Work'!C$13-1),0)</f>
        <v>0</v>
      </c>
      <c r="D90">
        <f>IF(D$13&gt;0,'Bottom-Up Assumptions'!$B66*(1+'Bottom-Up Assumptions'!$B$13)^('Intermediate Work'!D$13-1),0)</f>
        <v>0</v>
      </c>
      <c r="E90">
        <f>IF(E$13&gt;0,'Bottom-Up Assumptions'!$B66*(1+'Bottom-Up Assumptions'!$B$13)^('Intermediate Work'!E$13-1),0)</f>
        <v>0</v>
      </c>
      <c r="F90">
        <f>IF(F$13&gt;0,'Bottom-Up Assumptions'!$B66*(1+'Bottom-Up Assumptions'!$B$13)^('Intermediate Work'!F$13-1),0)</f>
        <v>0</v>
      </c>
      <c r="G90">
        <f>IF(G$13&gt;0,'Bottom-Up Assumptions'!$B66*(1+'Bottom-Up Assumptions'!$B$13)^('Intermediate Work'!G$13-1),0)</f>
        <v>0</v>
      </c>
      <c r="H90">
        <f>IF(H$13&gt;0,'Bottom-Up Assumptions'!$B66*(1+'Bottom-Up Assumptions'!$B$13)^('Intermediate Work'!H$13-1),0)</f>
        <v>0</v>
      </c>
      <c r="I90">
        <f>IF(I$13&gt;0,'Bottom-Up Assumptions'!$B66*(1+'Bottom-Up Assumptions'!$B$13)^('Intermediate Work'!I$13-1),0)</f>
        <v>0</v>
      </c>
      <c r="J90">
        <f>IF(J$13&gt;0,'Bottom-Up Assumptions'!$B66*(1+'Bottom-Up Assumptions'!$B$13)^('Intermediate Work'!J$13-1),0)</f>
        <v>0</v>
      </c>
      <c r="K90">
        <f>IF(K$13&gt;0,'Bottom-Up Assumptions'!$B66*(1+'Bottom-Up Assumptions'!$B$13)^('Intermediate Work'!K$13-1),0)</f>
        <v>0</v>
      </c>
      <c r="L90">
        <f>IF(L$13&gt;0,'Bottom-Up Assumptions'!$B66*(1+'Bottom-Up Assumptions'!$B$13)^('Intermediate Work'!L$13-1),0)</f>
        <v>0</v>
      </c>
      <c r="M90">
        <f>IF(M$13&gt;0,'Bottom-Up Assumptions'!$B66*(1+'Bottom-Up Assumptions'!$B$13)^('Intermediate Work'!M$13-1),0)</f>
        <v>0</v>
      </c>
      <c r="N90">
        <f>IF(N$13&gt;0,'Bottom-Up Assumptions'!$B66*(1+'Bottom-Up Assumptions'!$B$13)^('Intermediate Work'!N$13-1),0)</f>
        <v>0</v>
      </c>
      <c r="O90">
        <f>IF(O$13&gt;0,'Bottom-Up Assumptions'!$B66*(1+'Bottom-Up Assumptions'!$B$13)^('Intermediate Work'!O$13-1),0)</f>
        <v>0</v>
      </c>
      <c r="P90">
        <f>IF(P$13&gt;0,'Bottom-Up Assumptions'!$B66*(1+'Bottom-Up Assumptions'!$B$13)^('Intermediate Work'!P$13-1),0)</f>
        <v>0</v>
      </c>
      <c r="Q90">
        <f>IF(Q$13&gt;0,'Bottom-Up Assumptions'!$B66*(1+'Bottom-Up Assumptions'!$B$13)^('Intermediate Work'!Q$13-1),0)</f>
        <v>0</v>
      </c>
      <c r="R90">
        <f>IF(R$13&gt;0,'Bottom-Up Assumptions'!$B66*(1+'Bottom-Up Assumptions'!$B$13)^('Intermediate Work'!R$13-1),0)</f>
        <v>0</v>
      </c>
      <c r="S90">
        <f>IF(S$13&gt;0,'Bottom-Up Assumptions'!$B66*(1+'Bottom-Up Assumptions'!$B$13)^('Intermediate Work'!S$13-1),0)</f>
        <v>0</v>
      </c>
      <c r="T90">
        <f>IF(T$13&gt;0,'Bottom-Up Assumptions'!$B66*(1+'Bottom-Up Assumptions'!$B$13)^('Intermediate Work'!T$13-1),0)</f>
        <v>0</v>
      </c>
      <c r="U90">
        <f>IF(U$13&gt;0,'Bottom-Up Assumptions'!$B66*(1+'Bottom-Up Assumptions'!$B$13)^('Intermediate Work'!U$13-1),0)</f>
        <v>0</v>
      </c>
      <c r="V90">
        <f>IF(V$13&gt;0,'Bottom-Up Assumptions'!$B66*(1+'Bottom-Up Assumptions'!$B$13)^('Intermediate Work'!V$13-1),0)</f>
        <v>0</v>
      </c>
      <c r="W90">
        <f>IF(W$13&gt;0,'Bottom-Up Assumptions'!$B66*(1+'Bottom-Up Assumptions'!$B$13)^('Intermediate Work'!W$13-1),0)</f>
        <v>0</v>
      </c>
      <c r="X90">
        <f>IF(X$13&gt;0,'Bottom-Up Assumptions'!$B66*(1+'Bottom-Up Assumptions'!$B$13)^('Intermediate Work'!X$13-1),0)</f>
        <v>0</v>
      </c>
      <c r="Y90">
        <f>IF(Y$13&gt;0,'Bottom-Up Assumptions'!$B66*(1+'Bottom-Up Assumptions'!$B$13)^('Intermediate Work'!Y$13-1),0)</f>
        <v>0</v>
      </c>
      <c r="Z90">
        <f>IF(Z$13&gt;0,'Bottom-Up Assumptions'!$B66*(1+'Bottom-Up Assumptions'!$B$13)^('Intermediate Work'!Z$13-1),0)</f>
        <v>0</v>
      </c>
      <c r="AA90">
        <f>IF(AA$13&gt;0,'Bottom-Up Assumptions'!$B66*(1+'Bottom-Up Assumptions'!$B$13)^('Intermediate Work'!AA$13-1),0)</f>
        <v>0</v>
      </c>
      <c r="AB90">
        <f>IF(AB$13&gt;0,'Bottom-Up Assumptions'!$B66*(1+'Bottom-Up Assumptions'!$B$13)^('Intermediate Work'!AB$13-1),0)</f>
        <v>0</v>
      </c>
      <c r="AC90">
        <f>IF(AC$13&gt;0,'Bottom-Up Assumptions'!$B66*(1+'Bottom-Up Assumptions'!$B$13)^('Intermediate Work'!AC$13-1),0)</f>
        <v>0</v>
      </c>
      <c r="AD90">
        <f>IF(AD$13&gt;0,'Bottom-Up Assumptions'!$B66*(1+'Bottom-Up Assumptions'!$B$13)^('Intermediate Work'!AD$13-1),0)</f>
        <v>0</v>
      </c>
      <c r="AE90">
        <f>IF(AE$13&gt;0,'Bottom-Up Assumptions'!$B66*(1+'Bottom-Up Assumptions'!$B$13)^('Intermediate Work'!AE$13-1),0)</f>
        <v>0</v>
      </c>
      <c r="AF90">
        <f>IF(AF$13&gt;0,'Bottom-Up Assumptions'!$B66*(1+'Bottom-Up Assumptions'!$B$13)^('Intermediate Work'!AF$13-1),0)</f>
        <v>0</v>
      </c>
      <c r="AG90">
        <f>IF(AG$13&gt;0,'Bottom-Up Assumptions'!$B66*(1+'Bottom-Up Assumptions'!$B$13)^('Intermediate Work'!AG$13-1),0)</f>
        <v>0</v>
      </c>
      <c r="AH90">
        <f>IF(AH$13&gt;0,'Bottom-Up Assumptions'!$B66*(1+'Bottom-Up Assumptions'!$B$13)^('Intermediate Work'!AH$13-1),0)</f>
        <v>0</v>
      </c>
      <c r="AI90">
        <f>IF(AI$13&gt;0,'Bottom-Up Assumptions'!$B66*(1+'Bottom-Up Assumptions'!$B$13)^('Intermediate Work'!AI$13-1),0)</f>
        <v>0</v>
      </c>
      <c r="AJ90">
        <f>IF(AJ$13&gt;0,'Bottom-Up Assumptions'!$B66*(1+'Bottom-Up Assumptions'!$B$13)^('Intermediate Work'!AJ$13-1),0)</f>
        <v>0</v>
      </c>
      <c r="AK90">
        <f>IF(AK$13&gt;0,'Bottom-Up Assumptions'!$B66*(1+'Bottom-Up Assumptions'!$B$13)^('Intermediate Work'!AK$13-1),0)</f>
        <v>0</v>
      </c>
    </row>
    <row r="91" spans="1:37" x14ac:dyDescent="0.25">
      <c r="A91" s="28" t="str">
        <f>IF('Bottom-Up Assumptions'!A67&lt;&gt;"",'Bottom-Up Assumptions'!A67,"")</f>
        <v>Unique target customers who will become aware</v>
      </c>
      <c r="B91">
        <f>IF(B$13&gt;0,'Bottom-Up Assumptions'!$B67*(1+'Bottom-Up Assumptions'!$B$13)^('Intermediate Work'!B$13-1),0)</f>
        <v>0</v>
      </c>
      <c r="C91">
        <f>IF(C$13&gt;0,'Bottom-Up Assumptions'!$B67*(1+'Bottom-Up Assumptions'!$B$13)^('Intermediate Work'!C$13-1),0)</f>
        <v>0</v>
      </c>
      <c r="D91">
        <f>IF(D$13&gt;0,'Bottom-Up Assumptions'!$B67*(1+'Bottom-Up Assumptions'!$B$13)^('Intermediate Work'!D$13-1),0)</f>
        <v>0</v>
      </c>
      <c r="E91">
        <f>IF(E$13&gt;0,'Bottom-Up Assumptions'!$B67*(1+'Bottom-Up Assumptions'!$B$13)^('Intermediate Work'!E$13-1),0)</f>
        <v>0</v>
      </c>
      <c r="F91">
        <f>IF(F$13&gt;0,'Bottom-Up Assumptions'!$B67*(1+'Bottom-Up Assumptions'!$B$13)^('Intermediate Work'!F$13-1),0)</f>
        <v>0</v>
      </c>
      <c r="G91">
        <f>IF(G$13&gt;0,'Bottom-Up Assumptions'!$B67*(1+'Bottom-Up Assumptions'!$B$13)^('Intermediate Work'!G$13-1),0)</f>
        <v>0</v>
      </c>
      <c r="H91">
        <f>IF(H$13&gt;0,'Bottom-Up Assumptions'!$B67*(1+'Bottom-Up Assumptions'!$B$13)^('Intermediate Work'!H$13-1),0)</f>
        <v>0</v>
      </c>
      <c r="I91">
        <f>IF(I$13&gt;0,'Bottom-Up Assumptions'!$B67*(1+'Bottom-Up Assumptions'!$B$13)^('Intermediate Work'!I$13-1),0)</f>
        <v>0</v>
      </c>
      <c r="J91">
        <f>IF(J$13&gt;0,'Bottom-Up Assumptions'!$B67*(1+'Bottom-Up Assumptions'!$B$13)^('Intermediate Work'!J$13-1),0)</f>
        <v>0</v>
      </c>
      <c r="K91">
        <f>IF(K$13&gt;0,'Bottom-Up Assumptions'!$B67*(1+'Bottom-Up Assumptions'!$B$13)^('Intermediate Work'!K$13-1),0)</f>
        <v>0</v>
      </c>
      <c r="L91">
        <f>IF(L$13&gt;0,'Bottom-Up Assumptions'!$B67*(1+'Bottom-Up Assumptions'!$B$13)^('Intermediate Work'!L$13-1),0)</f>
        <v>0</v>
      </c>
      <c r="M91">
        <f>IF(M$13&gt;0,'Bottom-Up Assumptions'!$B67*(1+'Bottom-Up Assumptions'!$B$13)^('Intermediate Work'!M$13-1),0)</f>
        <v>0</v>
      </c>
      <c r="N91">
        <f>IF(N$13&gt;0,'Bottom-Up Assumptions'!$B67*(1+'Bottom-Up Assumptions'!$B$13)^('Intermediate Work'!N$13-1),0)</f>
        <v>0</v>
      </c>
      <c r="O91">
        <f>IF(O$13&gt;0,'Bottom-Up Assumptions'!$B67*(1+'Bottom-Up Assumptions'!$B$13)^('Intermediate Work'!O$13-1),0)</f>
        <v>0</v>
      </c>
      <c r="P91">
        <f>IF(P$13&gt;0,'Bottom-Up Assumptions'!$B67*(1+'Bottom-Up Assumptions'!$B$13)^('Intermediate Work'!P$13-1),0)</f>
        <v>0</v>
      </c>
      <c r="Q91">
        <f>IF(Q$13&gt;0,'Bottom-Up Assumptions'!$B67*(1+'Bottom-Up Assumptions'!$B$13)^('Intermediate Work'!Q$13-1),0)</f>
        <v>0</v>
      </c>
      <c r="R91">
        <f>IF(R$13&gt;0,'Bottom-Up Assumptions'!$B67*(1+'Bottom-Up Assumptions'!$B$13)^('Intermediate Work'!R$13-1),0)</f>
        <v>0</v>
      </c>
      <c r="S91">
        <f>IF(S$13&gt;0,'Bottom-Up Assumptions'!$B67*(1+'Bottom-Up Assumptions'!$B$13)^('Intermediate Work'!S$13-1),0)</f>
        <v>0</v>
      </c>
      <c r="T91">
        <f>IF(T$13&gt;0,'Bottom-Up Assumptions'!$B67*(1+'Bottom-Up Assumptions'!$B$13)^('Intermediate Work'!T$13-1),0)</f>
        <v>0</v>
      </c>
      <c r="U91">
        <f>IF(U$13&gt;0,'Bottom-Up Assumptions'!$B67*(1+'Bottom-Up Assumptions'!$B$13)^('Intermediate Work'!U$13-1),0)</f>
        <v>0</v>
      </c>
      <c r="V91">
        <f>IF(V$13&gt;0,'Bottom-Up Assumptions'!$B67*(1+'Bottom-Up Assumptions'!$B$13)^('Intermediate Work'!V$13-1),0)</f>
        <v>0</v>
      </c>
      <c r="W91">
        <f>IF(W$13&gt;0,'Bottom-Up Assumptions'!$B67*(1+'Bottom-Up Assumptions'!$B$13)^('Intermediate Work'!W$13-1),0)</f>
        <v>0</v>
      </c>
      <c r="X91">
        <f>IF(X$13&gt;0,'Bottom-Up Assumptions'!$B67*(1+'Bottom-Up Assumptions'!$B$13)^('Intermediate Work'!X$13-1),0)</f>
        <v>0</v>
      </c>
      <c r="Y91">
        <f>IF(Y$13&gt;0,'Bottom-Up Assumptions'!$B67*(1+'Bottom-Up Assumptions'!$B$13)^('Intermediate Work'!Y$13-1),0)</f>
        <v>0</v>
      </c>
      <c r="Z91">
        <f>IF(Z$13&gt;0,'Bottom-Up Assumptions'!$B67*(1+'Bottom-Up Assumptions'!$B$13)^('Intermediate Work'!Z$13-1),0)</f>
        <v>0</v>
      </c>
      <c r="AA91">
        <f>IF(AA$13&gt;0,'Bottom-Up Assumptions'!$B67*(1+'Bottom-Up Assumptions'!$B$13)^('Intermediate Work'!AA$13-1),0)</f>
        <v>0</v>
      </c>
      <c r="AB91">
        <f>IF(AB$13&gt;0,'Bottom-Up Assumptions'!$B67*(1+'Bottom-Up Assumptions'!$B$13)^('Intermediate Work'!AB$13-1),0)</f>
        <v>0</v>
      </c>
      <c r="AC91">
        <f>IF(AC$13&gt;0,'Bottom-Up Assumptions'!$B67*(1+'Bottom-Up Assumptions'!$B$13)^('Intermediate Work'!AC$13-1),0)</f>
        <v>0</v>
      </c>
      <c r="AD91">
        <f>IF(AD$13&gt;0,'Bottom-Up Assumptions'!$B67*(1+'Bottom-Up Assumptions'!$B$13)^('Intermediate Work'!AD$13-1),0)</f>
        <v>0</v>
      </c>
      <c r="AE91">
        <f>IF(AE$13&gt;0,'Bottom-Up Assumptions'!$B67*(1+'Bottom-Up Assumptions'!$B$13)^('Intermediate Work'!AE$13-1),0)</f>
        <v>0</v>
      </c>
      <c r="AF91">
        <f>IF(AF$13&gt;0,'Bottom-Up Assumptions'!$B67*(1+'Bottom-Up Assumptions'!$B$13)^('Intermediate Work'!AF$13-1),0)</f>
        <v>0</v>
      </c>
      <c r="AG91">
        <f>IF(AG$13&gt;0,'Bottom-Up Assumptions'!$B67*(1+'Bottom-Up Assumptions'!$B$13)^('Intermediate Work'!AG$13-1),0)</f>
        <v>0</v>
      </c>
      <c r="AH91">
        <f>IF(AH$13&gt;0,'Bottom-Up Assumptions'!$B67*(1+'Bottom-Up Assumptions'!$B$13)^('Intermediate Work'!AH$13-1),0)</f>
        <v>0</v>
      </c>
      <c r="AI91">
        <f>IF(AI$13&gt;0,'Bottom-Up Assumptions'!$B67*(1+'Bottom-Up Assumptions'!$B$13)^('Intermediate Work'!AI$13-1),0)</f>
        <v>0</v>
      </c>
      <c r="AJ91">
        <f>IF(AJ$13&gt;0,'Bottom-Up Assumptions'!$B67*(1+'Bottom-Up Assumptions'!$B$13)^('Intermediate Work'!AJ$13-1),0)</f>
        <v>0</v>
      </c>
      <c r="AK91">
        <f>IF(AK$13&gt;0,'Bottom-Up Assumptions'!$B67*(1+'Bottom-Up Assumptions'!$B$13)^('Intermediate Work'!AK$13-1),0)</f>
        <v>0</v>
      </c>
    </row>
    <row r="92" spans="1:37" x14ac:dyDescent="0.25">
      <c r="A92" s="28" t="str">
        <f>IF('Bottom-Up Assumptions'!A68&lt;&gt;"",'Bottom-Up Assumptions'!A68,"")</f>
        <v>Percent who will try</v>
      </c>
      <c r="B92" s="23">
        <f>'Bottom-Up Assumptions'!$B68*(1+'Bottom-Up Assumptions'!$B$14)^('Intermediate Work'!B$13-1)</f>
        <v>4.9875311720698262E-3</v>
      </c>
      <c r="C92" s="23">
        <f>'Bottom-Up Assumptions'!$B68*(1+'Bottom-Up Assumptions'!$B$14)^('Intermediate Work'!C$13-1)</f>
        <v>4.9875311720698262E-3</v>
      </c>
      <c r="D92" s="23">
        <f>'Bottom-Up Assumptions'!$B68*(1+'Bottom-Up Assumptions'!$B$14)^('Intermediate Work'!D$13-1)</f>
        <v>4.9875311720698262E-3</v>
      </c>
      <c r="E92" s="23">
        <f>'Bottom-Up Assumptions'!$B68*(1+'Bottom-Up Assumptions'!$B$14)^('Intermediate Work'!E$13-1)</f>
        <v>4.9875311720698262E-3</v>
      </c>
      <c r="F92" s="23">
        <f>'Bottom-Up Assumptions'!$B68*(1+'Bottom-Up Assumptions'!$B$14)^('Intermediate Work'!F$13-1)</f>
        <v>4.9875311720698262E-3</v>
      </c>
      <c r="G92" s="23">
        <f>'Bottom-Up Assumptions'!$B68*(1+'Bottom-Up Assumptions'!$B$14)^('Intermediate Work'!G$13-1)</f>
        <v>4.9875311720698262E-3</v>
      </c>
      <c r="H92" s="23">
        <f>'Bottom-Up Assumptions'!$B68*(1+'Bottom-Up Assumptions'!$B$14)^('Intermediate Work'!H$13-1)</f>
        <v>5.0000000000000001E-3</v>
      </c>
      <c r="I92" s="23">
        <f>'Bottom-Up Assumptions'!$B68*(1+'Bottom-Up Assumptions'!$B$14)^('Intermediate Work'!I$13-1)</f>
        <v>5.0124999999999996E-3</v>
      </c>
      <c r="J92" s="23">
        <f>'Bottom-Up Assumptions'!$B68*(1+'Bottom-Up Assumptions'!$B$14)^('Intermediate Work'!J$13-1)</f>
        <v>5.0250312499999991E-3</v>
      </c>
      <c r="K92" s="23">
        <f>'Bottom-Up Assumptions'!$B68*(1+'Bottom-Up Assumptions'!$B$14)^('Intermediate Work'!K$13-1)</f>
        <v>5.0375938281249991E-3</v>
      </c>
      <c r="L92" s="23">
        <f>'Bottom-Up Assumptions'!$B68*(1+'Bottom-Up Assumptions'!$B$14)^('Intermediate Work'!L$13-1)</f>
        <v>5.0501878126953115E-3</v>
      </c>
      <c r="M92" s="23">
        <f>'Bottom-Up Assumptions'!$B68*(1+'Bottom-Up Assumptions'!$B$14)^('Intermediate Work'!M$13-1)</f>
        <v>5.0628132822270501E-3</v>
      </c>
      <c r="N92" s="23">
        <f>'Bottom-Up Assumptions'!$B68*(1+'Bottom-Up Assumptions'!$B$14)^('Intermediate Work'!N$13-1)</f>
        <v>5.0754703154326161E-3</v>
      </c>
      <c r="O92" s="23">
        <f>'Bottom-Up Assumptions'!$B68*(1+'Bottom-Up Assumptions'!$B$14)^('Intermediate Work'!O$13-1)</f>
        <v>5.0881589912211977E-3</v>
      </c>
      <c r="P92" s="23">
        <f>'Bottom-Up Assumptions'!$B68*(1+'Bottom-Up Assumptions'!$B$14)^('Intermediate Work'!P$13-1)</f>
        <v>5.1008793886992507E-3</v>
      </c>
      <c r="Q92" s="23">
        <f>'Bottom-Up Assumptions'!$B68*(1+'Bottom-Up Assumptions'!$B$14)^('Intermediate Work'!Q$13-1)</f>
        <v>5.1136315871709989E-3</v>
      </c>
      <c r="R92" s="23">
        <f>'Bottom-Up Assumptions'!$B68*(1+'Bottom-Up Assumptions'!$B$14)^('Intermediate Work'!R$13-1)</f>
        <v>5.1264156661389258E-3</v>
      </c>
      <c r="S92" s="23">
        <f>'Bottom-Up Assumptions'!$B68*(1+'Bottom-Up Assumptions'!$B$14)^('Intermediate Work'!S$13-1)</f>
        <v>5.1392317053042726E-3</v>
      </c>
      <c r="T92" s="23">
        <f>'Bottom-Up Assumptions'!$B68*(1+'Bottom-Up Assumptions'!$B$14)^('Intermediate Work'!T$13-1)</f>
        <v>5.1520797845675337E-3</v>
      </c>
      <c r="U92" s="23">
        <f>'Bottom-Up Assumptions'!$B68*(1+'Bottom-Up Assumptions'!$B$14)^('Intermediate Work'!U$13-1)</f>
        <v>5.1649599840289532E-3</v>
      </c>
      <c r="V92" s="23">
        <f>'Bottom-Up Assumptions'!$B68*(1+'Bottom-Up Assumptions'!$B$14)^('Intermediate Work'!V$13-1)</f>
        <v>5.1778723839890238E-3</v>
      </c>
      <c r="W92" s="23">
        <f>'Bottom-Up Assumptions'!$B68*(1+'Bottom-Up Assumptions'!$B$14)^('Intermediate Work'!W$13-1)</f>
        <v>5.1908170649489962E-3</v>
      </c>
      <c r="X92" s="23">
        <f>'Bottom-Up Assumptions'!$B68*(1+'Bottom-Up Assumptions'!$B$14)^('Intermediate Work'!X$13-1)</f>
        <v>5.2037941076113689E-3</v>
      </c>
      <c r="Y92" s="23">
        <f>'Bottom-Up Assumptions'!$B68*(1+'Bottom-Up Assumptions'!$B$14)^('Intermediate Work'!Y$13-1)</f>
        <v>5.2168035928803966E-3</v>
      </c>
      <c r="Z92" s="23">
        <f>'Bottom-Up Assumptions'!$B68*(1+'Bottom-Up Assumptions'!$B$14)^('Intermediate Work'!Z$13-1)</f>
        <v>5.2298456018625983E-3</v>
      </c>
      <c r="AA92" s="23">
        <f>'Bottom-Up Assumptions'!$B68*(1+'Bottom-Up Assumptions'!$B$14)^('Intermediate Work'!AA$13-1)</f>
        <v>5.2429202158672536E-3</v>
      </c>
      <c r="AB92" s="23">
        <f>'Bottom-Up Assumptions'!$B68*(1+'Bottom-Up Assumptions'!$B$14)^('Intermediate Work'!AB$13-1)</f>
        <v>5.2560275164069224E-3</v>
      </c>
      <c r="AC92" s="23">
        <f>'Bottom-Up Assumptions'!$B68*(1+'Bottom-Up Assumptions'!$B$14)^('Intermediate Work'!AC$13-1)</f>
        <v>5.2691675851979395E-3</v>
      </c>
      <c r="AD92" s="23">
        <f>'Bottom-Up Assumptions'!$B68*(1+'Bottom-Up Assumptions'!$B$14)^('Intermediate Work'!AD$13-1)</f>
        <v>5.2823405041609326E-3</v>
      </c>
      <c r="AE92" s="23">
        <f>'Bottom-Up Assumptions'!$B68*(1+'Bottom-Up Assumptions'!$B$14)^('Intermediate Work'!AE$13-1)</f>
        <v>5.2955463554213355E-3</v>
      </c>
      <c r="AF92" s="23">
        <f>'Bottom-Up Assumptions'!$B68*(1+'Bottom-Up Assumptions'!$B$14)^('Intermediate Work'!AF$13-1)</f>
        <v>5.3087852213098887E-3</v>
      </c>
      <c r="AG92" s="23">
        <f>'Bottom-Up Assumptions'!$B68*(1+'Bottom-Up Assumptions'!$B$14)^('Intermediate Work'!AG$13-1)</f>
        <v>5.3220571843631635E-3</v>
      </c>
      <c r="AH92" s="23">
        <f>'Bottom-Up Assumptions'!$B68*(1+'Bottom-Up Assumptions'!$B$14)^('Intermediate Work'!AH$13-1)</f>
        <v>5.3353623273240712E-3</v>
      </c>
      <c r="AI92" s="23">
        <f>'Bottom-Up Assumptions'!$B68*(1+'Bottom-Up Assumptions'!$B$14)^('Intermediate Work'!AI$13-1)</f>
        <v>5.3487007331423806E-3</v>
      </c>
      <c r="AJ92" s="23">
        <f>'Bottom-Up Assumptions'!$B68*(1+'Bottom-Up Assumptions'!$B$14)^('Intermediate Work'!AJ$13-1)</f>
        <v>5.3620724849752369E-3</v>
      </c>
      <c r="AK92" s="23">
        <f>'Bottom-Up Assumptions'!$B68*(1+'Bottom-Up Assumptions'!$B$14)^('Intermediate Work'!AK$13-1)</f>
        <v>5.3754776661876762E-3</v>
      </c>
    </row>
    <row r="93" spans="1:37" x14ac:dyDescent="0.25">
      <c r="A93" s="28" t="str">
        <f>IF('Bottom-Up Assumptions'!A69&lt;&gt;"",'Bottom-Up Assumptions'!A69,"")</f>
        <v>Percent who want to try for whom the product is available</v>
      </c>
      <c r="B93" s="26">
        <f>'Bottom-Up Assumptions'!$B69</f>
        <v>1</v>
      </c>
      <c r="C93" s="26">
        <f>'Bottom-Up Assumptions'!$B69</f>
        <v>1</v>
      </c>
      <c r="D93" s="26">
        <f>'Bottom-Up Assumptions'!$B69</f>
        <v>1</v>
      </c>
      <c r="E93" s="26">
        <f>'Bottom-Up Assumptions'!$B69</f>
        <v>1</v>
      </c>
      <c r="F93" s="26">
        <f>'Bottom-Up Assumptions'!$B69</f>
        <v>1</v>
      </c>
      <c r="G93" s="26">
        <f>'Bottom-Up Assumptions'!$B69</f>
        <v>1</v>
      </c>
      <c r="H93" s="26">
        <f>'Bottom-Up Assumptions'!$B69</f>
        <v>1</v>
      </c>
      <c r="I93" s="26">
        <f>'Bottom-Up Assumptions'!$B69</f>
        <v>1</v>
      </c>
      <c r="J93" s="26">
        <f>'Bottom-Up Assumptions'!$B69</f>
        <v>1</v>
      </c>
      <c r="K93" s="26">
        <f>'Bottom-Up Assumptions'!$B69</f>
        <v>1</v>
      </c>
      <c r="L93" s="26">
        <f>'Bottom-Up Assumptions'!$B69</f>
        <v>1</v>
      </c>
      <c r="M93" s="26">
        <f>'Bottom-Up Assumptions'!$B69</f>
        <v>1</v>
      </c>
      <c r="N93" s="26">
        <f>'Bottom-Up Assumptions'!$B69</f>
        <v>1</v>
      </c>
      <c r="O93" s="26">
        <f>'Bottom-Up Assumptions'!$B69</f>
        <v>1</v>
      </c>
      <c r="P93" s="26">
        <f>'Bottom-Up Assumptions'!$B69</f>
        <v>1</v>
      </c>
      <c r="Q93" s="26">
        <f>'Bottom-Up Assumptions'!$B69</f>
        <v>1</v>
      </c>
      <c r="R93" s="26">
        <f>'Bottom-Up Assumptions'!$B69</f>
        <v>1</v>
      </c>
      <c r="S93" s="26">
        <f>'Bottom-Up Assumptions'!$B69</f>
        <v>1</v>
      </c>
      <c r="T93" s="26">
        <f>'Bottom-Up Assumptions'!$B69</f>
        <v>1</v>
      </c>
      <c r="U93" s="26">
        <f>'Bottom-Up Assumptions'!$B69</f>
        <v>1</v>
      </c>
      <c r="V93" s="26">
        <f>'Bottom-Up Assumptions'!$B69</f>
        <v>1</v>
      </c>
      <c r="W93" s="26">
        <f>'Bottom-Up Assumptions'!$B69</f>
        <v>1</v>
      </c>
      <c r="X93" s="26">
        <f>'Bottom-Up Assumptions'!$B69</f>
        <v>1</v>
      </c>
      <c r="Y93" s="26">
        <f>'Bottom-Up Assumptions'!$B69</f>
        <v>1</v>
      </c>
      <c r="Z93" s="26">
        <f>'Bottom-Up Assumptions'!$B69</f>
        <v>1</v>
      </c>
      <c r="AA93" s="26">
        <f>'Bottom-Up Assumptions'!$B69</f>
        <v>1</v>
      </c>
      <c r="AB93" s="26">
        <f>'Bottom-Up Assumptions'!$B69</f>
        <v>1</v>
      </c>
      <c r="AC93" s="26">
        <f>'Bottom-Up Assumptions'!$B69</f>
        <v>1</v>
      </c>
      <c r="AD93" s="26">
        <f>'Bottom-Up Assumptions'!$B69</f>
        <v>1</v>
      </c>
      <c r="AE93" s="26">
        <f>'Bottom-Up Assumptions'!$B69</f>
        <v>1</v>
      </c>
      <c r="AF93" s="26">
        <f>'Bottom-Up Assumptions'!$B69</f>
        <v>1</v>
      </c>
      <c r="AG93" s="26">
        <f>'Bottom-Up Assumptions'!$B69</f>
        <v>1</v>
      </c>
      <c r="AH93" s="26">
        <f>'Bottom-Up Assumptions'!$B69</f>
        <v>1</v>
      </c>
      <c r="AI93" s="26">
        <f>'Bottom-Up Assumptions'!$B69</f>
        <v>1</v>
      </c>
      <c r="AJ93" s="26">
        <f>'Bottom-Up Assumptions'!$B69</f>
        <v>1</v>
      </c>
      <c r="AK93" s="26">
        <f>'Bottom-Up Assumptions'!$B69</f>
        <v>1</v>
      </c>
    </row>
    <row r="94" spans="1:37" s="25" customFormat="1" x14ac:dyDescent="0.25">
      <c r="A94" s="24" t="s">
        <v>77</v>
      </c>
      <c r="B94" s="25">
        <f>B91*B92*B93</f>
        <v>0</v>
      </c>
      <c r="C94" s="25">
        <f t="shared" ref="C94:G94" si="68">C91*C92*C93</f>
        <v>0</v>
      </c>
      <c r="D94" s="25">
        <f t="shared" si="68"/>
        <v>0</v>
      </c>
      <c r="E94" s="25">
        <f t="shared" si="68"/>
        <v>0</v>
      </c>
      <c r="F94" s="25">
        <f t="shared" si="68"/>
        <v>0</v>
      </c>
      <c r="G94" s="25">
        <f t="shared" si="68"/>
        <v>0</v>
      </c>
      <c r="H94" s="25">
        <f t="shared" ref="H94:AK94" si="69">H91*H92*H93</f>
        <v>0</v>
      </c>
      <c r="I94" s="25">
        <f t="shared" si="69"/>
        <v>0</v>
      </c>
      <c r="J94" s="25">
        <f t="shared" si="69"/>
        <v>0</v>
      </c>
      <c r="K94" s="25">
        <f t="shared" si="69"/>
        <v>0</v>
      </c>
      <c r="L94" s="25">
        <f t="shared" si="69"/>
        <v>0</v>
      </c>
      <c r="M94" s="25">
        <f t="shared" si="69"/>
        <v>0</v>
      </c>
      <c r="N94" s="25">
        <f t="shared" si="69"/>
        <v>0</v>
      </c>
      <c r="O94" s="25">
        <f t="shared" si="69"/>
        <v>0</v>
      </c>
      <c r="P94" s="25">
        <f t="shared" si="69"/>
        <v>0</v>
      </c>
      <c r="Q94" s="25">
        <f t="shared" si="69"/>
        <v>0</v>
      </c>
      <c r="R94" s="25">
        <f t="shared" si="69"/>
        <v>0</v>
      </c>
      <c r="S94" s="25">
        <f t="shared" si="69"/>
        <v>0</v>
      </c>
      <c r="T94" s="25">
        <f t="shared" si="69"/>
        <v>0</v>
      </c>
      <c r="U94" s="25">
        <f t="shared" si="69"/>
        <v>0</v>
      </c>
      <c r="V94" s="25">
        <f t="shared" si="69"/>
        <v>0</v>
      </c>
      <c r="W94" s="25">
        <f t="shared" si="69"/>
        <v>0</v>
      </c>
      <c r="X94" s="25">
        <f t="shared" si="69"/>
        <v>0</v>
      </c>
      <c r="Y94" s="25">
        <f t="shared" si="69"/>
        <v>0</v>
      </c>
      <c r="Z94" s="25">
        <f t="shared" si="69"/>
        <v>0</v>
      </c>
      <c r="AA94" s="25">
        <f t="shared" si="69"/>
        <v>0</v>
      </c>
      <c r="AB94" s="25">
        <f t="shared" si="69"/>
        <v>0</v>
      </c>
      <c r="AC94" s="25">
        <f t="shared" si="69"/>
        <v>0</v>
      </c>
      <c r="AD94" s="25">
        <f t="shared" si="69"/>
        <v>0</v>
      </c>
      <c r="AE94" s="25">
        <f t="shared" si="69"/>
        <v>0</v>
      </c>
      <c r="AF94" s="25">
        <f t="shared" si="69"/>
        <v>0</v>
      </c>
      <c r="AG94" s="25">
        <f t="shared" si="69"/>
        <v>0</v>
      </c>
      <c r="AH94" s="25">
        <f t="shared" si="69"/>
        <v>0</v>
      </c>
      <c r="AI94" s="25">
        <f t="shared" si="69"/>
        <v>0</v>
      </c>
      <c r="AJ94" s="25">
        <f t="shared" si="69"/>
        <v>0</v>
      </c>
      <c r="AK94" s="25">
        <f t="shared" si="69"/>
        <v>0</v>
      </c>
    </row>
    <row r="96" spans="1:37" s="27" customFormat="1" x14ac:dyDescent="0.25">
      <c r="A96" s="27" t="s">
        <v>78</v>
      </c>
      <c r="B96" s="27">
        <f t="shared" ref="B96:AK96" si="70">B94+B88+B76+B70+B64+B58+B52+B46</f>
        <v>0</v>
      </c>
      <c r="C96" s="27">
        <f t="shared" si="70"/>
        <v>0</v>
      </c>
      <c r="D96" s="27">
        <f t="shared" si="70"/>
        <v>0</v>
      </c>
      <c r="E96" s="27">
        <f t="shared" si="70"/>
        <v>0</v>
      </c>
      <c r="F96" s="27">
        <f t="shared" si="70"/>
        <v>0</v>
      </c>
      <c r="G96" s="27">
        <f t="shared" si="70"/>
        <v>0</v>
      </c>
      <c r="H96" s="27">
        <f t="shared" si="70"/>
        <v>13740.5</v>
      </c>
      <c r="I96" s="27">
        <f t="shared" si="70"/>
        <v>13843.725506249997</v>
      </c>
      <c r="J96" s="27">
        <f t="shared" si="70"/>
        <v>13947.726494115697</v>
      </c>
      <c r="K96" s="27">
        <f t="shared" si="70"/>
        <v>14052.508789402738</v>
      </c>
      <c r="L96" s="27">
        <f t="shared" si="70"/>
        <v>14158.078261683124</v>
      </c>
      <c r="M96" s="27">
        <f t="shared" si="70"/>
        <v>14264.440824624016</v>
      </c>
      <c r="N96" s="27">
        <f t="shared" si="70"/>
        <v>14371.602436318999</v>
      </c>
      <c r="O96" s="27">
        <f t="shared" si="70"/>
        <v>14479.569099621842</v>
      </c>
      <c r="P96" s="27">
        <f t="shared" si="70"/>
        <v>14588.346862482753</v>
      </c>
      <c r="Q96" s="27">
        <f t="shared" si="70"/>
        <v>14697.941818287152</v>
      </c>
      <c r="R96" s="27">
        <f t="shared" si="70"/>
        <v>14808.360106197028</v>
      </c>
      <c r="S96" s="27">
        <f t="shared" si="70"/>
        <v>14919.607911494833</v>
      </c>
      <c r="T96" s="27">
        <f t="shared" si="70"/>
        <v>15031.691465929935</v>
      </c>
      <c r="U96" s="27">
        <f t="shared" si="70"/>
        <v>15144.617048067732</v>
      </c>
      <c r="V96" s="27">
        <f t="shared" si="70"/>
        <v>15258.390983641331</v>
      </c>
      <c r="W96" s="27">
        <f t="shared" si="70"/>
        <v>15373.019645905935</v>
      </c>
      <c r="X96" s="27">
        <f t="shared" si="70"/>
        <v>15488.509455995802</v>
      </c>
      <c r="Y96" s="27">
        <f t="shared" si="70"/>
        <v>15604.866883283967</v>
      </c>
      <c r="Z96" s="27">
        <f t="shared" si="70"/>
        <v>15722.098445744634</v>
      </c>
      <c r="AA96" s="27">
        <f t="shared" si="70"/>
        <v>15840.210710318284</v>
      </c>
      <c r="AB96" s="27">
        <f t="shared" si="70"/>
        <v>15959.210293279553</v>
      </c>
      <c r="AC96" s="27">
        <f t="shared" si="70"/>
        <v>16079.103860607811</v>
      </c>
      <c r="AD96" s="27">
        <f t="shared" si="70"/>
        <v>16199.898128360621</v>
      </c>
      <c r="AE96" s="27">
        <f t="shared" si="70"/>
        <v>16321.599863049927</v>
      </c>
      <c r="AF96" s="27">
        <f t="shared" si="70"/>
        <v>16444.21588202109</v>
      </c>
      <c r="AG96" s="27">
        <f t="shared" si="70"/>
        <v>16567.753053834771</v>
      </c>
      <c r="AH96" s="27">
        <f t="shared" si="70"/>
        <v>16692.2182986517</v>
      </c>
      <c r="AI96" s="27">
        <f t="shared" si="70"/>
        <v>16817.61858862032</v>
      </c>
      <c r="AJ96" s="27">
        <f t="shared" si="70"/>
        <v>16943.960948267326</v>
      </c>
      <c r="AK96" s="27">
        <f t="shared" si="70"/>
        <v>17071.252454891186</v>
      </c>
    </row>
    <row r="97" spans="1:37" s="27" customFormat="1" x14ac:dyDescent="0.25">
      <c r="A97" s="27" t="s">
        <v>79</v>
      </c>
      <c r="B97" s="27">
        <f>B96</f>
        <v>0</v>
      </c>
      <c r="C97" s="27">
        <f>B97+C96</f>
        <v>0</v>
      </c>
      <c r="D97" s="27">
        <f t="shared" ref="D97:AK97" si="71">C97+D96</f>
        <v>0</v>
      </c>
      <c r="E97" s="27">
        <f t="shared" si="71"/>
        <v>0</v>
      </c>
      <c r="F97" s="27">
        <f t="shared" si="71"/>
        <v>0</v>
      </c>
      <c r="G97" s="27">
        <f t="shared" si="71"/>
        <v>0</v>
      </c>
      <c r="H97" s="27">
        <f t="shared" si="71"/>
        <v>13740.5</v>
      </c>
      <c r="I97" s="27">
        <f t="shared" si="71"/>
        <v>27584.225506249997</v>
      </c>
      <c r="J97" s="27">
        <f t="shared" si="71"/>
        <v>41531.952000365694</v>
      </c>
      <c r="K97" s="27">
        <f t="shared" si="71"/>
        <v>55584.460789768433</v>
      </c>
      <c r="L97" s="27">
        <f t="shared" si="71"/>
        <v>69742.53905145156</v>
      </c>
      <c r="M97" s="27">
        <f t="shared" si="71"/>
        <v>84006.97987607558</v>
      </c>
      <c r="N97" s="27">
        <f t="shared" si="71"/>
        <v>98378.582312394574</v>
      </c>
      <c r="O97" s="27">
        <f t="shared" si="71"/>
        <v>112858.15141201642</v>
      </c>
      <c r="P97" s="27">
        <f t="shared" si="71"/>
        <v>127446.49827449917</v>
      </c>
      <c r="Q97" s="27">
        <f t="shared" si="71"/>
        <v>142144.44009278633</v>
      </c>
      <c r="R97" s="27">
        <f t="shared" si="71"/>
        <v>156952.80019898337</v>
      </c>
      <c r="S97" s="27">
        <f t="shared" si="71"/>
        <v>171872.40811047819</v>
      </c>
      <c r="T97" s="27">
        <f t="shared" si="71"/>
        <v>186904.09957640813</v>
      </c>
      <c r="U97" s="27">
        <f t="shared" si="71"/>
        <v>202048.71662447587</v>
      </c>
      <c r="V97" s="27">
        <f t="shared" si="71"/>
        <v>217307.10760811719</v>
      </c>
      <c r="W97" s="27">
        <f t="shared" si="71"/>
        <v>232680.12725402313</v>
      </c>
      <c r="X97" s="27">
        <f t="shared" si="71"/>
        <v>248168.63671001894</v>
      </c>
      <c r="Y97" s="27">
        <f t="shared" si="71"/>
        <v>263773.50359330291</v>
      </c>
      <c r="Z97" s="27">
        <f t="shared" si="71"/>
        <v>279495.60203904758</v>
      </c>
      <c r="AA97" s="27">
        <f t="shared" si="71"/>
        <v>295335.81274936587</v>
      </c>
      <c r="AB97" s="27">
        <f t="shared" si="71"/>
        <v>311295.02304264542</v>
      </c>
      <c r="AC97" s="27">
        <f t="shared" si="71"/>
        <v>327374.12690325326</v>
      </c>
      <c r="AD97" s="27">
        <f t="shared" si="71"/>
        <v>343574.02503161388</v>
      </c>
      <c r="AE97" s="27">
        <f t="shared" si="71"/>
        <v>359895.62489466381</v>
      </c>
      <c r="AF97" s="27">
        <f t="shared" si="71"/>
        <v>376339.84077668493</v>
      </c>
      <c r="AG97" s="27">
        <f t="shared" si="71"/>
        <v>392907.59383051971</v>
      </c>
      <c r="AH97" s="27">
        <f t="shared" si="71"/>
        <v>409599.81212917139</v>
      </c>
      <c r="AI97" s="27">
        <f t="shared" si="71"/>
        <v>426417.43071779172</v>
      </c>
      <c r="AJ97" s="27">
        <f t="shared" si="71"/>
        <v>443361.39166605903</v>
      </c>
      <c r="AK97" s="27">
        <f t="shared" si="71"/>
        <v>460432.64412095019</v>
      </c>
    </row>
    <row r="98" spans="1:37" x14ac:dyDescent="0.25">
      <c r="A98" t="s">
        <v>31</v>
      </c>
      <c r="B98">
        <f>B96*'Top-Down Quantity Assumptions'!$B$5</f>
        <v>0</v>
      </c>
      <c r="C98">
        <f>C96*'Top-Down Quantity Assumptions'!$B$5</f>
        <v>0</v>
      </c>
      <c r="D98">
        <f>D96*'Top-Down Quantity Assumptions'!$B$5</f>
        <v>0</v>
      </c>
      <c r="E98">
        <f>E96*'Top-Down Quantity Assumptions'!$B$5</f>
        <v>0</v>
      </c>
      <c r="F98">
        <f>F96*'Top-Down Quantity Assumptions'!$B$5</f>
        <v>0</v>
      </c>
      <c r="G98">
        <f>G96*'Top-Down Quantity Assumptions'!$B$5</f>
        <v>0</v>
      </c>
      <c r="H98">
        <f>H96*'Top-Down Quantity Assumptions'!$B$5</f>
        <v>13740.5</v>
      </c>
      <c r="I98">
        <f>I96*'Top-Down Quantity Assumptions'!$B$5</f>
        <v>13843.725506249997</v>
      </c>
      <c r="J98">
        <f>J96*'Top-Down Quantity Assumptions'!$B$5</f>
        <v>13947.726494115697</v>
      </c>
      <c r="K98">
        <f>K96*'Top-Down Quantity Assumptions'!$B$5</f>
        <v>14052.508789402738</v>
      </c>
      <c r="L98">
        <f>L96*'Top-Down Quantity Assumptions'!$B$5</f>
        <v>14158.078261683124</v>
      </c>
      <c r="M98">
        <f>M96*'Top-Down Quantity Assumptions'!$B$5</f>
        <v>14264.440824624016</v>
      </c>
      <c r="N98">
        <f>N96*'Top-Down Quantity Assumptions'!$B$5</f>
        <v>14371.602436318999</v>
      </c>
      <c r="O98">
        <f>O96*'Top-Down Quantity Assumptions'!$B$5</f>
        <v>14479.569099621842</v>
      </c>
      <c r="P98">
        <f>P96*'Top-Down Quantity Assumptions'!$B$5</f>
        <v>14588.346862482753</v>
      </c>
      <c r="Q98">
        <f>Q96*'Top-Down Quantity Assumptions'!$B$5</f>
        <v>14697.941818287152</v>
      </c>
      <c r="R98">
        <f>R96*'Top-Down Quantity Assumptions'!$B$5</f>
        <v>14808.360106197028</v>
      </c>
      <c r="S98">
        <f>S96*'Top-Down Quantity Assumptions'!$B$5</f>
        <v>14919.607911494833</v>
      </c>
      <c r="T98">
        <f>T96*'Top-Down Quantity Assumptions'!$B$5</f>
        <v>15031.691465929935</v>
      </c>
      <c r="U98">
        <f>U96*'Top-Down Quantity Assumptions'!$B$5</f>
        <v>15144.617048067732</v>
      </c>
      <c r="V98">
        <f>V96*'Top-Down Quantity Assumptions'!$B$5</f>
        <v>15258.390983641331</v>
      </c>
      <c r="W98">
        <f>W96*'Top-Down Quantity Assumptions'!$B$5</f>
        <v>15373.019645905935</v>
      </c>
      <c r="X98">
        <f>X96*'Top-Down Quantity Assumptions'!$B$5</f>
        <v>15488.509455995802</v>
      </c>
      <c r="Y98">
        <f>Y96*'Top-Down Quantity Assumptions'!$B$5</f>
        <v>15604.866883283967</v>
      </c>
      <c r="Z98">
        <f>Z96*'Top-Down Quantity Assumptions'!$B$5</f>
        <v>15722.098445744634</v>
      </c>
      <c r="AA98">
        <f>AA96*'Top-Down Quantity Assumptions'!$B$5</f>
        <v>15840.210710318284</v>
      </c>
      <c r="AB98">
        <f>AB96*'Top-Down Quantity Assumptions'!$B$5</f>
        <v>15959.210293279553</v>
      </c>
      <c r="AC98">
        <f>AC96*'Top-Down Quantity Assumptions'!$B$5</f>
        <v>16079.103860607811</v>
      </c>
      <c r="AD98">
        <f>AD96*'Top-Down Quantity Assumptions'!$B$5</f>
        <v>16199.898128360621</v>
      </c>
      <c r="AE98">
        <f>AE96*'Top-Down Quantity Assumptions'!$B$5</f>
        <v>16321.599863049927</v>
      </c>
      <c r="AF98">
        <f>AF96*'Top-Down Quantity Assumptions'!$B$5</f>
        <v>16444.21588202109</v>
      </c>
      <c r="AG98">
        <f>AG96*'Top-Down Quantity Assumptions'!$B$5</f>
        <v>16567.753053834771</v>
      </c>
      <c r="AH98">
        <f>AH96*'Top-Down Quantity Assumptions'!$B$5</f>
        <v>16692.2182986517</v>
      </c>
      <c r="AI98">
        <f>AI96*'Top-Down Quantity Assumptions'!$B$5</f>
        <v>16817.61858862032</v>
      </c>
      <c r="AJ98">
        <f>AJ96*'Top-Down Quantity Assumptions'!$B$5</f>
        <v>16943.960948267326</v>
      </c>
      <c r="AK98">
        <f>AK96*'Top-Down Quantity Assumptions'!$B$5</f>
        <v>17071.252454891186</v>
      </c>
    </row>
    <row r="99" spans="1:37" x14ac:dyDescent="0.25">
      <c r="A99" t="s">
        <v>34</v>
      </c>
      <c r="B99">
        <f ca="1">IF('Top-Down Quantity Assumptions'!$B$6&gt;1,IF(B$12&gt;'Top-Down Quantity Assumptions'!$B$6,'Bottom-Up Assumptions'!$B$8*INDIRECT(ADDRESS(ROW(A97),COLUMN()-'Top-Down Quantity Assumptions'!$B$6))-SUM(INDIRECT(ADDRESS(ROW(A99),COLUMN()-1)&amp;":"&amp;ADDRESS(ROW(A99),COLUMN()-'Top-Down Quantity Assumptions'!$B$6+1))),0),"")</f>
        <v>0</v>
      </c>
      <c r="C99">
        <f ca="1">IF('Top-Down Quantity Assumptions'!$B$6&gt;1,IF(C$12&gt;'Top-Down Quantity Assumptions'!$B$6,'Bottom-Up Assumptions'!$B$8*INDIRECT(ADDRESS(ROW(B97),COLUMN()-'Top-Down Quantity Assumptions'!$B$6))-SUM(INDIRECT(ADDRESS(ROW(B99),COLUMN()-1)&amp;":"&amp;ADDRESS(ROW(B99),COLUMN()-'Top-Down Quantity Assumptions'!$B$6+1))),0),"")</f>
        <v>0</v>
      </c>
      <c r="D99">
        <f ca="1">IF('Top-Down Quantity Assumptions'!$B$6&gt;1,IF(D$12&gt;'Top-Down Quantity Assumptions'!$B$6,'Bottom-Up Assumptions'!$B$8*INDIRECT(ADDRESS(ROW(C97),COLUMN()-'Top-Down Quantity Assumptions'!$B$6))-SUM(INDIRECT(ADDRESS(ROW(C99),COLUMN()-1)&amp;":"&amp;ADDRESS(ROW(C99),COLUMN()-'Top-Down Quantity Assumptions'!$B$6+1))),0),"")</f>
        <v>0</v>
      </c>
      <c r="E99">
        <f ca="1">IF('Top-Down Quantity Assumptions'!$B$6&gt;1,IF(E$12&gt;'Top-Down Quantity Assumptions'!$B$6,'Bottom-Up Assumptions'!$B$8*INDIRECT(ADDRESS(ROW(D97),COLUMN()-'Top-Down Quantity Assumptions'!$B$6))-SUM(INDIRECT(ADDRESS(ROW(D99),COLUMN()-1)&amp;":"&amp;ADDRESS(ROW(D99),COLUMN()-'Top-Down Quantity Assumptions'!$B$6+1))),0),"")</f>
        <v>0</v>
      </c>
      <c r="F99">
        <f ca="1">IF('Top-Down Quantity Assumptions'!$B$6&gt;1,IF(F$12&gt;'Top-Down Quantity Assumptions'!$B$6,'Bottom-Up Assumptions'!$B$8*INDIRECT(ADDRESS(ROW(E97),COLUMN()-'Top-Down Quantity Assumptions'!$B$6))-SUM(INDIRECT(ADDRESS(ROW(E99),COLUMN()-1)&amp;":"&amp;ADDRESS(ROW(E99),COLUMN()-'Top-Down Quantity Assumptions'!$B$6+1))),0),"")</f>
        <v>0</v>
      </c>
      <c r="G99">
        <f ca="1">IF('Top-Down Quantity Assumptions'!$B$6&gt;1,IF(G$12&gt;'Top-Down Quantity Assumptions'!$B$6,'Bottom-Up Assumptions'!$B$8*INDIRECT(ADDRESS(ROW(F97),COLUMN()-'Top-Down Quantity Assumptions'!$B$6))-SUM(INDIRECT(ADDRESS(ROW(F99),COLUMN()-1)&amp;":"&amp;ADDRESS(ROW(F99),COLUMN()-'Top-Down Quantity Assumptions'!$B$6+1))),0),"")</f>
        <v>0</v>
      </c>
      <c r="H99">
        <f ca="1">IF('Top-Down Quantity Assumptions'!$B$6&gt;1,IF(H$12&gt;'Top-Down Quantity Assumptions'!$B$6,'Bottom-Up Assumptions'!$B$8*INDIRECT(ADDRESS(ROW(G97),COLUMN()-'Top-Down Quantity Assumptions'!$B$6))-SUM(INDIRECT(ADDRESS(ROW(G99),COLUMN()-1)&amp;":"&amp;ADDRESS(ROW(G99),COLUMN()-'Top-Down Quantity Assumptions'!$B$6+1))),0),"")</f>
        <v>0</v>
      </c>
      <c r="I99">
        <f ca="1">IF('Top-Down Quantity Assumptions'!$B$6&gt;1,IF(I$12&gt;'Top-Down Quantity Assumptions'!$B$6,'Bottom-Up Assumptions'!$B$8*INDIRECT(ADDRESS(ROW(H97),COLUMN()-'Top-Down Quantity Assumptions'!$B$6))-SUM(INDIRECT(ADDRESS(ROW(H99),COLUMN()-1)&amp;":"&amp;ADDRESS(ROW(H99),COLUMN()-'Top-Down Quantity Assumptions'!$B$6+1))),0),"")</f>
        <v>0</v>
      </c>
      <c r="J99">
        <f ca="1">IF('Top-Down Quantity Assumptions'!$B$6&gt;1,IF(J$12&gt;'Top-Down Quantity Assumptions'!$B$6,'Bottom-Up Assumptions'!$B$8*INDIRECT(ADDRESS(ROW(I97),COLUMN()-'Top-Down Quantity Assumptions'!$B$6))-SUM(INDIRECT(ADDRESS(ROW(I99),COLUMN()-1)&amp;":"&amp;ADDRESS(ROW(I99),COLUMN()-'Top-Down Quantity Assumptions'!$B$6+1))),0),"")</f>
        <v>0</v>
      </c>
      <c r="K99">
        <f ca="1">IF('Top-Down Quantity Assumptions'!$B$6&gt;1,IF(K$12&gt;'Top-Down Quantity Assumptions'!$B$6,'Bottom-Up Assumptions'!$B$8*INDIRECT(ADDRESS(ROW(J97),COLUMN()-'Top-Down Quantity Assumptions'!$B$6))-SUM(INDIRECT(ADDRESS(ROW(J99),COLUMN()-1)&amp;":"&amp;ADDRESS(ROW(J99),COLUMN()-'Top-Down Quantity Assumptions'!$B$6+1))),0),"")</f>
        <v>13740.5</v>
      </c>
      <c r="L99">
        <f ca="1">IF('Top-Down Quantity Assumptions'!$B$6&gt;1,IF(L$12&gt;'Top-Down Quantity Assumptions'!$B$6,'Bottom-Up Assumptions'!$B$8*INDIRECT(ADDRESS(ROW(K97),COLUMN()-'Top-Down Quantity Assumptions'!$B$6))-SUM(INDIRECT(ADDRESS(ROW(K99),COLUMN()-1)&amp;":"&amp;ADDRESS(ROW(K99),COLUMN()-'Top-Down Quantity Assumptions'!$B$6+1))),0),"")</f>
        <v>13843.725506249997</v>
      </c>
      <c r="M99">
        <f ca="1">IF('Top-Down Quantity Assumptions'!$B$6&gt;1,IF(M$12&gt;'Top-Down Quantity Assumptions'!$B$6,'Bottom-Up Assumptions'!$B$8*INDIRECT(ADDRESS(ROW(L97),COLUMN()-'Top-Down Quantity Assumptions'!$B$6))-SUM(INDIRECT(ADDRESS(ROW(L99),COLUMN()-1)&amp;":"&amp;ADDRESS(ROW(L99),COLUMN()-'Top-Down Quantity Assumptions'!$B$6+1))),0),"")</f>
        <v>13947.726494115697</v>
      </c>
      <c r="N99">
        <f ca="1">IF('Top-Down Quantity Assumptions'!$B$6&gt;1,IF(N$12&gt;'Top-Down Quantity Assumptions'!$B$6,'Bottom-Up Assumptions'!$B$8*INDIRECT(ADDRESS(ROW(M97),COLUMN()-'Top-Down Quantity Assumptions'!$B$6))-SUM(INDIRECT(ADDRESS(ROW(M99),COLUMN()-1)&amp;":"&amp;ADDRESS(ROW(M99),COLUMN()-'Top-Down Quantity Assumptions'!$B$6+1))),0),"")</f>
        <v>27793.008789402738</v>
      </c>
      <c r="O99">
        <f ca="1">IF('Top-Down Quantity Assumptions'!$B$6&gt;1,IF(O$12&gt;'Top-Down Quantity Assumptions'!$B$6,'Bottom-Up Assumptions'!$B$8*INDIRECT(ADDRESS(ROW(N97),COLUMN()-'Top-Down Quantity Assumptions'!$B$6))-SUM(INDIRECT(ADDRESS(ROW(N99),COLUMN()-1)&amp;":"&amp;ADDRESS(ROW(N99),COLUMN()-'Top-Down Quantity Assumptions'!$B$6+1))),0),"")</f>
        <v>28001.803767933125</v>
      </c>
      <c r="P99">
        <f ca="1">IF('Top-Down Quantity Assumptions'!$B$6&gt;1,IF(P$12&gt;'Top-Down Quantity Assumptions'!$B$6,'Bottom-Up Assumptions'!$B$8*INDIRECT(ADDRESS(ROW(O97),COLUMN()-'Top-Down Quantity Assumptions'!$B$6))-SUM(INDIRECT(ADDRESS(ROW(O99),COLUMN()-1)&amp;":"&amp;ADDRESS(ROW(O99),COLUMN()-'Top-Down Quantity Assumptions'!$B$6+1))),0),"")</f>
        <v>28212.167318739717</v>
      </c>
      <c r="Q99">
        <f ca="1">IF('Top-Down Quantity Assumptions'!$B$6&gt;1,IF(Q$12&gt;'Top-Down Quantity Assumptions'!$B$6,'Bottom-Up Assumptions'!$B$8*INDIRECT(ADDRESS(ROW(P97),COLUMN()-'Top-Down Quantity Assumptions'!$B$6))-SUM(INDIRECT(ADDRESS(ROW(P99),COLUMN()-1)&amp;":"&amp;ADDRESS(ROW(P99),COLUMN()-'Top-Down Quantity Assumptions'!$B$6+1))),0),"")</f>
        <v>42164.611225721732</v>
      </c>
      <c r="R99">
        <f ca="1">IF('Top-Down Quantity Assumptions'!$B$6&gt;1,IF(R$12&gt;'Top-Down Quantity Assumptions'!$B$6,'Bottom-Up Assumptions'!$B$8*INDIRECT(ADDRESS(ROW(Q97),COLUMN()-'Top-Down Quantity Assumptions'!$B$6))-SUM(INDIRECT(ADDRESS(ROW(Q99),COLUMN()-1)&amp;":"&amp;ADDRESS(ROW(Q99),COLUMN()-'Top-Down Quantity Assumptions'!$B$6+1))),0),"")</f>
        <v>42481.372867554979</v>
      </c>
      <c r="S99">
        <f ca="1">IF('Top-Down Quantity Assumptions'!$B$6&gt;1,IF(S$12&gt;'Top-Down Quantity Assumptions'!$B$6,'Bottom-Up Assumptions'!$B$8*INDIRECT(ADDRESS(ROW(R97),COLUMN()-'Top-Down Quantity Assumptions'!$B$6))-SUM(INDIRECT(ADDRESS(ROW(R99),COLUMN()-1)&amp;":"&amp;ADDRESS(ROW(R99),COLUMN()-'Top-Down Quantity Assumptions'!$B$6+1))),0),"")</f>
        <v>42800.514181222461</v>
      </c>
      <c r="T99">
        <f ca="1">IF('Top-Down Quantity Assumptions'!$B$6&gt;1,IF(T$12&gt;'Top-Down Quantity Assumptions'!$B$6,'Bottom-Up Assumptions'!$B$8*INDIRECT(ADDRESS(ROW(S97),COLUMN()-'Top-Down Quantity Assumptions'!$B$6))-SUM(INDIRECT(ADDRESS(ROW(S99),COLUMN()-1)&amp;":"&amp;ADDRESS(ROW(S99),COLUMN()-'Top-Down Quantity Assumptions'!$B$6+1))),0),"")</f>
        <v>56862.553044008891</v>
      </c>
      <c r="U99">
        <f ca="1">IF('Top-Down Quantity Assumptions'!$B$6&gt;1,IF(U$12&gt;'Top-Down Quantity Assumptions'!$B$6,'Bottom-Up Assumptions'!$B$8*INDIRECT(ADDRESS(ROW(T97),COLUMN()-'Top-Down Quantity Assumptions'!$B$6))-SUM(INDIRECT(ADDRESS(ROW(T99),COLUMN()-1)&amp;":"&amp;ADDRESS(ROW(T99),COLUMN()-'Top-Down Quantity Assumptions'!$B$6+1))),0),"")</f>
        <v>57289.732973752019</v>
      </c>
      <c r="V99">
        <f ca="1">IF('Top-Down Quantity Assumptions'!$B$6&gt;1,IF(V$12&gt;'Top-Down Quantity Assumptions'!$B$6,'Bottom-Up Assumptions'!$B$8*INDIRECT(ADDRESS(ROW(U97),COLUMN()-'Top-Down Quantity Assumptions'!$B$6))-SUM(INDIRECT(ADDRESS(ROW(U99),COLUMN()-1)&amp;":"&amp;ADDRESS(ROW(U99),COLUMN()-'Top-Down Quantity Assumptions'!$B$6+1))),0),"")</f>
        <v>57720.122092717284</v>
      </c>
      <c r="W99">
        <f ca="1">IF('Top-Down Quantity Assumptions'!$B$6&gt;1,IF(W$12&gt;'Top-Down Quantity Assumptions'!$B$6,'Bottom-Up Assumptions'!$B$8*INDIRECT(ADDRESS(ROW(V97),COLUMN()-'Top-Down Quantity Assumptions'!$B$6))-SUM(INDIRECT(ADDRESS(ROW(V99),COLUMN()-1)&amp;":"&amp;ADDRESS(ROW(V99),COLUMN()-'Top-Down Quantity Assumptions'!$B$6+1))),0),"")</f>
        <v>71894.244509938828</v>
      </c>
      <c r="X99">
        <f ca="1">IF('Top-Down Quantity Assumptions'!$B$6&gt;1,IF(X$12&gt;'Top-Down Quantity Assumptions'!$B$6,'Bottom-Up Assumptions'!$B$8*INDIRECT(ADDRESS(ROW(W97),COLUMN()-'Top-Down Quantity Assumptions'!$B$6))-SUM(INDIRECT(ADDRESS(ROW(W99),COLUMN()-1)&amp;":"&amp;ADDRESS(ROW(W99),COLUMN()-'Top-Down Quantity Assumptions'!$B$6+1))),0),"")</f>
        <v>72434.350021819759</v>
      </c>
      <c r="Y99">
        <f ca="1">IF('Top-Down Quantity Assumptions'!$B$6&gt;1,IF(Y$12&gt;'Top-Down Quantity Assumptions'!$B$6,'Bottom-Up Assumptions'!$B$8*INDIRECT(ADDRESS(ROW(X97),COLUMN()-'Top-Down Quantity Assumptions'!$B$6))-SUM(INDIRECT(ADDRESS(ROW(X99),COLUMN()-1)&amp;":"&amp;ADDRESS(ROW(X99),COLUMN()-'Top-Down Quantity Assumptions'!$B$6+1))),0),"")</f>
        <v>72978.51307635862</v>
      </c>
      <c r="Z99">
        <f ca="1">IF('Top-Down Quantity Assumptions'!$B$6&gt;1,IF(Z$12&gt;'Top-Down Quantity Assumptions'!$B$6,'Bottom-Up Assumptions'!$B$8*INDIRECT(ADDRESS(ROW(Y97),COLUMN()-'Top-Down Quantity Assumptions'!$B$6))-SUM(INDIRECT(ADDRESS(ROW(Y99),COLUMN()-1)&amp;":"&amp;ADDRESS(ROW(Y99),COLUMN()-'Top-Down Quantity Assumptions'!$B$6+1))),0),"")</f>
        <v>87267.26415584475</v>
      </c>
      <c r="AA99">
        <f ca="1">IF('Top-Down Quantity Assumptions'!$B$6&gt;1,IF(AA$12&gt;'Top-Down Quantity Assumptions'!$B$6,'Bottom-Up Assumptions'!$B$8*INDIRECT(ADDRESS(ROW(Z97),COLUMN()-'Top-Down Quantity Assumptions'!$B$6))-SUM(INDIRECT(ADDRESS(ROW(Z99),COLUMN()-1)&amp;":"&amp;ADDRESS(ROW(Z99),COLUMN()-'Top-Down Quantity Assumptions'!$B$6+1))),0),"")</f>
        <v>87922.859477815568</v>
      </c>
      <c r="AB99">
        <f ca="1">IF('Top-Down Quantity Assumptions'!$B$6&gt;1,IF(AB$12&gt;'Top-Down Quantity Assumptions'!$B$6,'Bottom-Up Assumptions'!$B$8*INDIRECT(ADDRESS(ROW(AA97),COLUMN()-'Top-Down Quantity Assumptions'!$B$6))-SUM(INDIRECT(ADDRESS(ROW(AA99),COLUMN()-1)&amp;":"&amp;ADDRESS(ROW(AA99),COLUMN()-'Top-Down Quantity Assumptions'!$B$6+1))),0),"")</f>
        <v>88583.379959642596</v>
      </c>
      <c r="AC99">
        <f ca="1">IF('Top-Down Quantity Assumptions'!$B$6&gt;1,IF(AC$12&gt;'Top-Down Quantity Assumptions'!$B$6,'Bottom-Up Assumptions'!$B$8*INDIRECT(ADDRESS(ROW(AB97),COLUMN()-'Top-Down Quantity Assumptions'!$B$6))-SUM(INDIRECT(ADDRESS(ROW(AB99),COLUMN()-1)&amp;":"&amp;ADDRESS(ROW(AB99),COLUMN()-'Top-Down Quantity Assumptions'!$B$6+1))),0),"")</f>
        <v>102989.36260158941</v>
      </c>
      <c r="AD99">
        <f ca="1">IF('Top-Down Quantity Assumptions'!$B$6&gt;1,IF(AD$12&gt;'Top-Down Quantity Assumptions'!$B$6,'Bottom-Up Assumptions'!$B$8*INDIRECT(ADDRESS(ROW(AC97),COLUMN()-'Top-Down Quantity Assumptions'!$B$6))-SUM(INDIRECT(ADDRESS(ROW(AC99),COLUMN()-1)&amp;":"&amp;ADDRESS(ROW(AC99),COLUMN()-'Top-Down Quantity Assumptions'!$B$6+1))),0),"")</f>
        <v>103763.07018813386</v>
      </c>
      <c r="AE99">
        <f ca="1">IF('Top-Down Quantity Assumptions'!$B$6&gt;1,IF(AE$12&gt;'Top-Down Quantity Assumptions'!$B$6,'Bottom-Up Assumptions'!$B$8*INDIRECT(ADDRESS(ROW(AD97),COLUMN()-'Top-Down Quantity Assumptions'!$B$6))-SUM(INDIRECT(ADDRESS(ROW(AD99),COLUMN()-1)&amp;":"&amp;ADDRESS(ROW(AD99),COLUMN()-'Top-Down Quantity Assumptions'!$B$6+1))),0),"")</f>
        <v>104542.59025292215</v>
      </c>
      <c r="AF99">
        <f ca="1">IF('Top-Down Quantity Assumptions'!$B$6&gt;1,IF(AF$12&gt;'Top-Down Quantity Assumptions'!$B$6,'Bottom-Up Assumptions'!$B$8*INDIRECT(ADDRESS(ROW(AE97),COLUMN()-'Top-Down Quantity Assumptions'!$B$6))-SUM(INDIRECT(ADDRESS(ROW(AE99),COLUMN()-1)&amp;":"&amp;ADDRESS(ROW(AE99),COLUMN()-'Top-Down Quantity Assumptions'!$B$6+1))),0),"")</f>
        <v>119068.46646219725</v>
      </c>
      <c r="AG99">
        <f ca="1">IF('Top-Down Quantity Assumptions'!$B$6&gt;1,IF(AG$12&gt;'Top-Down Quantity Assumptions'!$B$6,'Bottom-Up Assumptions'!$B$8*INDIRECT(ADDRESS(ROW(AF97),COLUMN()-'Top-Down Quantity Assumptions'!$B$6))-SUM(INDIRECT(ADDRESS(ROW(AF99),COLUMN()-1)&amp;":"&amp;ADDRESS(ROW(AF99),COLUMN()-'Top-Down Quantity Assumptions'!$B$6+1))),0),"")</f>
        <v>119962.96831649449</v>
      </c>
      <c r="AH99">
        <f ca="1">IF('Top-Down Quantity Assumptions'!$B$6&gt;1,IF(AH$12&gt;'Top-Down Quantity Assumptions'!$B$6,'Bottom-Up Assumptions'!$B$8*INDIRECT(ADDRESS(ROW(AG97),COLUMN()-'Top-Down Quantity Assumptions'!$B$6))-SUM(INDIRECT(ADDRESS(ROW(AG99),COLUMN()-1)&amp;":"&amp;ADDRESS(ROW(AG99),COLUMN()-'Top-Down Quantity Assumptions'!$B$6+1))),0),"")</f>
        <v>120864.19011597207</v>
      </c>
      <c r="AI99">
        <f ca="1">IF('Top-Down Quantity Assumptions'!$B$6&gt;1,IF(AI$12&gt;'Top-Down Quantity Assumptions'!$B$6,'Bottom-Up Assumptions'!$B$8*INDIRECT(ADDRESS(ROW(AH97),COLUMN()-'Top-Down Quantity Assumptions'!$B$6))-SUM(INDIRECT(ADDRESS(ROW(AH99),COLUMN()-1)&amp;":"&amp;ADDRESS(ROW(AH99),COLUMN()-'Top-Down Quantity Assumptions'!$B$6+1))),0),"")</f>
        <v>135512.68234421837</v>
      </c>
      <c r="AJ99">
        <f ca="1">IF('Top-Down Quantity Assumptions'!$B$6&gt;1,IF(AJ$12&gt;'Top-Down Quantity Assumptions'!$B$6,'Bottom-Up Assumptions'!$B$8*INDIRECT(ADDRESS(ROW(AI97),COLUMN()-'Top-Down Quantity Assumptions'!$B$6))-SUM(INDIRECT(ADDRESS(ROW(AI99),COLUMN()-1)&amp;":"&amp;ADDRESS(ROW(AI99),COLUMN()-'Top-Down Quantity Assumptions'!$B$6+1))),0),"")</f>
        <v>136530.72137032927</v>
      </c>
      <c r="AK99">
        <f ca="1">IF('Top-Down Quantity Assumptions'!$B$6&gt;1,IF(AK$12&gt;'Top-Down Quantity Assumptions'!$B$6,'Bottom-Up Assumptions'!$B$8*INDIRECT(ADDRESS(ROW(AJ97),COLUMN()-'Top-Down Quantity Assumptions'!$B$6))-SUM(INDIRECT(ADDRESS(ROW(AJ99),COLUMN()-1)&amp;":"&amp;ADDRESS(ROW(AJ99),COLUMN()-'Top-Down Quantity Assumptions'!$B$6+1))),0),"")</f>
        <v>137556.40841462376</v>
      </c>
    </row>
    <row r="100" spans="1:37" x14ac:dyDescent="0.25">
      <c r="A100" t="s">
        <v>37</v>
      </c>
      <c r="B100" t="str">
        <f>IF('Top-Down Quantity Assumptions'!$B$6=1,0,"")</f>
        <v/>
      </c>
      <c r="C100" t="str">
        <f>IF('Top-Down Quantity Assumptions'!$B$6=1,B97,"")</f>
        <v/>
      </c>
      <c r="D100" t="str">
        <f>IF('Top-Down Quantity Assumptions'!$B$6=1,C97,"")</f>
        <v/>
      </c>
      <c r="E100" t="str">
        <f>IF('Top-Down Quantity Assumptions'!$B$6=1,D97,"")</f>
        <v/>
      </c>
      <c r="F100" t="str">
        <f>IF('Top-Down Quantity Assumptions'!$B$6=1,E97,"")</f>
        <v/>
      </c>
      <c r="G100" t="str">
        <f>IF('Top-Down Quantity Assumptions'!$B$6=1,F97,"")</f>
        <v/>
      </c>
      <c r="H100" t="str">
        <f>IF('Top-Down Quantity Assumptions'!$B$6=1,G97,"")</f>
        <v/>
      </c>
      <c r="I100" t="str">
        <f>IF('Top-Down Quantity Assumptions'!$B$6=1,H97,"")</f>
        <v/>
      </c>
      <c r="J100" t="str">
        <f>IF('Top-Down Quantity Assumptions'!$B$6=1,I97,"")</f>
        <v/>
      </c>
      <c r="K100" t="str">
        <f>IF('Top-Down Quantity Assumptions'!$B$6=1,J97,"")</f>
        <v/>
      </c>
      <c r="L100" t="str">
        <f>IF('Top-Down Quantity Assumptions'!$B$6=1,K97,"")</f>
        <v/>
      </c>
      <c r="M100" t="str">
        <f>IF('Top-Down Quantity Assumptions'!$B$6=1,L97,"")</f>
        <v/>
      </c>
      <c r="N100" t="str">
        <f>IF('Top-Down Quantity Assumptions'!$B$6=1,M97,"")</f>
        <v/>
      </c>
      <c r="O100" t="str">
        <f>IF('Top-Down Quantity Assumptions'!$B$6=1,N97,"")</f>
        <v/>
      </c>
      <c r="P100" t="str">
        <f>IF('Top-Down Quantity Assumptions'!$B$6=1,O97,"")</f>
        <v/>
      </c>
      <c r="Q100" t="str">
        <f>IF('Top-Down Quantity Assumptions'!$B$6=1,P97,"")</f>
        <v/>
      </c>
      <c r="R100" t="str">
        <f>IF('Top-Down Quantity Assumptions'!$B$6=1,Q97,"")</f>
        <v/>
      </c>
      <c r="S100" t="str">
        <f>IF('Top-Down Quantity Assumptions'!$B$6=1,R97,"")</f>
        <v/>
      </c>
      <c r="T100" t="str">
        <f>IF('Top-Down Quantity Assumptions'!$B$6=1,S97,"")</f>
        <v/>
      </c>
      <c r="U100" t="str">
        <f>IF('Top-Down Quantity Assumptions'!$B$6=1,T97,"")</f>
        <v/>
      </c>
      <c r="V100" t="str">
        <f>IF('Top-Down Quantity Assumptions'!$B$6=1,U97,"")</f>
        <v/>
      </c>
      <c r="W100" t="str">
        <f>IF('Top-Down Quantity Assumptions'!$B$6=1,V97,"")</f>
        <v/>
      </c>
      <c r="X100" t="str">
        <f>IF('Top-Down Quantity Assumptions'!$B$6=1,W97,"")</f>
        <v/>
      </c>
      <c r="Y100" t="str">
        <f>IF('Top-Down Quantity Assumptions'!$B$6=1,X97,"")</f>
        <v/>
      </c>
      <c r="Z100" t="str">
        <f>IF('Top-Down Quantity Assumptions'!$B$6=1,Y97,"")</f>
        <v/>
      </c>
      <c r="AA100" t="str">
        <f>IF('Top-Down Quantity Assumptions'!$B$6=1,Z97,"")</f>
        <v/>
      </c>
      <c r="AB100" t="str">
        <f>IF('Top-Down Quantity Assumptions'!$B$6=1,AA97,"")</f>
        <v/>
      </c>
      <c r="AC100" t="str">
        <f>IF('Top-Down Quantity Assumptions'!$B$6=1,AB97,"")</f>
        <v/>
      </c>
      <c r="AD100" t="str">
        <f>IF('Top-Down Quantity Assumptions'!$B$6=1,AC97,"")</f>
        <v/>
      </c>
      <c r="AE100" t="str">
        <f>IF('Top-Down Quantity Assumptions'!$B$6=1,AD97,"")</f>
        <v/>
      </c>
      <c r="AF100" t="str">
        <f>IF('Top-Down Quantity Assumptions'!$B$6=1,AE97,"")</f>
        <v/>
      </c>
      <c r="AG100" t="str">
        <f>IF('Top-Down Quantity Assumptions'!$B$6=1,AF97,"")</f>
        <v/>
      </c>
      <c r="AH100" t="str">
        <f>IF('Top-Down Quantity Assumptions'!$B$6=1,AG97,"")</f>
        <v/>
      </c>
      <c r="AI100" t="str">
        <f>IF('Top-Down Quantity Assumptions'!$B$6=1,AH97,"")</f>
        <v/>
      </c>
      <c r="AJ100" t="str">
        <f>IF('Top-Down Quantity Assumptions'!$B$6=1,AI97,"")</f>
        <v/>
      </c>
      <c r="AK100" t="str">
        <f>IF('Top-Down Quantity Assumptions'!$B$6=1,AJ97,"")</f>
        <v/>
      </c>
    </row>
    <row r="101" spans="1:37" x14ac:dyDescent="0.25">
      <c r="A101" t="s">
        <v>35</v>
      </c>
      <c r="B101">
        <f ca="1">SUM(B99:B100)*'Top-Down Quantity Assumptions'!$B$5</f>
        <v>0</v>
      </c>
      <c r="C101">
        <f ca="1">SUM(C99:C100)*'Top-Down Quantity Assumptions'!$B$5</f>
        <v>0</v>
      </c>
      <c r="D101">
        <f ca="1">SUM(D99:D100)*'Top-Down Quantity Assumptions'!$B$5</f>
        <v>0</v>
      </c>
      <c r="E101">
        <f ca="1">SUM(E99:E100)*'Top-Down Quantity Assumptions'!$B$5</f>
        <v>0</v>
      </c>
      <c r="F101">
        <f ca="1">SUM(F99:F100)*'Top-Down Quantity Assumptions'!$B$5</f>
        <v>0</v>
      </c>
      <c r="G101">
        <f ca="1">SUM(G99:G100)*'Top-Down Quantity Assumptions'!$B$5</f>
        <v>0</v>
      </c>
      <c r="H101">
        <f ca="1">SUM(H99:H100)*'Top-Down Quantity Assumptions'!$B$5</f>
        <v>0</v>
      </c>
      <c r="I101">
        <f ca="1">SUM(I99:I100)*'Top-Down Quantity Assumptions'!$B$5</f>
        <v>0</v>
      </c>
      <c r="J101">
        <f ca="1">SUM(J99:J100)*'Top-Down Quantity Assumptions'!$B$5</f>
        <v>0</v>
      </c>
      <c r="K101">
        <f ca="1">SUM(K99:K100)*'Top-Down Quantity Assumptions'!$B$5</f>
        <v>13740.5</v>
      </c>
      <c r="L101">
        <f ca="1">SUM(L99:L100)*'Top-Down Quantity Assumptions'!$B$5</f>
        <v>13843.725506249997</v>
      </c>
      <c r="M101">
        <f ca="1">SUM(M99:M100)*'Top-Down Quantity Assumptions'!$B$5</f>
        <v>13947.726494115697</v>
      </c>
      <c r="N101">
        <f ca="1">SUM(N99:N100)*'Top-Down Quantity Assumptions'!$B$5</f>
        <v>27793.008789402738</v>
      </c>
      <c r="O101">
        <f ca="1">SUM(O99:O100)*'Top-Down Quantity Assumptions'!$B$5</f>
        <v>28001.803767933125</v>
      </c>
      <c r="P101">
        <f ca="1">SUM(P99:P100)*'Top-Down Quantity Assumptions'!$B$5</f>
        <v>28212.167318739717</v>
      </c>
      <c r="Q101">
        <f ca="1">SUM(Q99:Q100)*'Top-Down Quantity Assumptions'!$B$5</f>
        <v>42164.611225721732</v>
      </c>
      <c r="R101">
        <f ca="1">SUM(R99:R100)*'Top-Down Quantity Assumptions'!$B$5</f>
        <v>42481.372867554979</v>
      </c>
      <c r="S101">
        <f ca="1">SUM(S99:S100)*'Top-Down Quantity Assumptions'!$B$5</f>
        <v>42800.514181222461</v>
      </c>
      <c r="T101">
        <f ca="1">SUM(T99:T100)*'Top-Down Quantity Assumptions'!$B$5</f>
        <v>56862.553044008891</v>
      </c>
      <c r="U101">
        <f ca="1">SUM(U99:U100)*'Top-Down Quantity Assumptions'!$B$5</f>
        <v>57289.732973752019</v>
      </c>
      <c r="V101">
        <f ca="1">SUM(V99:V100)*'Top-Down Quantity Assumptions'!$B$5</f>
        <v>57720.122092717284</v>
      </c>
      <c r="W101">
        <f ca="1">SUM(W99:W100)*'Top-Down Quantity Assumptions'!$B$5</f>
        <v>71894.244509938828</v>
      </c>
      <c r="X101">
        <f ca="1">SUM(X99:X100)*'Top-Down Quantity Assumptions'!$B$5</f>
        <v>72434.350021819759</v>
      </c>
      <c r="Y101">
        <f ca="1">SUM(Y99:Y100)*'Top-Down Quantity Assumptions'!$B$5</f>
        <v>72978.51307635862</v>
      </c>
      <c r="Z101">
        <f ca="1">SUM(Z99:Z100)*'Top-Down Quantity Assumptions'!$B$5</f>
        <v>87267.26415584475</v>
      </c>
      <c r="AA101">
        <f ca="1">SUM(AA99:AA100)*'Top-Down Quantity Assumptions'!$B$5</f>
        <v>87922.859477815568</v>
      </c>
      <c r="AB101">
        <f ca="1">SUM(AB99:AB100)*'Top-Down Quantity Assumptions'!$B$5</f>
        <v>88583.379959642596</v>
      </c>
      <c r="AC101">
        <f ca="1">SUM(AC99:AC100)*'Top-Down Quantity Assumptions'!$B$5</f>
        <v>102989.36260158941</v>
      </c>
      <c r="AD101">
        <f ca="1">SUM(AD99:AD100)*'Top-Down Quantity Assumptions'!$B$5</f>
        <v>103763.07018813386</v>
      </c>
      <c r="AE101">
        <f ca="1">SUM(AE99:AE100)*'Top-Down Quantity Assumptions'!$B$5</f>
        <v>104542.59025292215</v>
      </c>
      <c r="AF101">
        <f ca="1">SUM(AF99:AF100)*'Top-Down Quantity Assumptions'!$B$5</f>
        <v>119068.46646219725</v>
      </c>
      <c r="AG101">
        <f ca="1">SUM(AG99:AG100)*'Top-Down Quantity Assumptions'!$B$5</f>
        <v>119962.96831649449</v>
      </c>
      <c r="AH101">
        <f ca="1">SUM(AH99:AH100)*'Top-Down Quantity Assumptions'!$B$5</f>
        <v>120864.19011597207</v>
      </c>
      <c r="AI101">
        <f ca="1">SUM(AI99:AI100)*'Top-Down Quantity Assumptions'!$B$5</f>
        <v>135512.68234421837</v>
      </c>
      <c r="AJ101">
        <f ca="1">SUM(AJ99:AJ100)*'Top-Down Quantity Assumptions'!$B$5</f>
        <v>136530.72137032927</v>
      </c>
      <c r="AK101">
        <f ca="1">SUM(AK99:AK100)*'Top-Down Quantity Assumptions'!$B$5</f>
        <v>137556.40841462376</v>
      </c>
    </row>
    <row r="102" spans="1:37" x14ac:dyDescent="0.25">
      <c r="A102" t="s">
        <v>49</v>
      </c>
      <c r="B102">
        <f t="shared" ref="B102:AK102" ca="1" si="72">B101+B98</f>
        <v>0</v>
      </c>
      <c r="C102">
        <f t="shared" ca="1" si="72"/>
        <v>0</v>
      </c>
      <c r="D102">
        <f t="shared" ca="1" si="72"/>
        <v>0</v>
      </c>
      <c r="E102">
        <f t="shared" ca="1" si="72"/>
        <v>0</v>
      </c>
      <c r="F102">
        <f t="shared" ca="1" si="72"/>
        <v>0</v>
      </c>
      <c r="G102">
        <f t="shared" ca="1" si="72"/>
        <v>0</v>
      </c>
      <c r="H102">
        <f t="shared" ca="1" si="72"/>
        <v>13740.5</v>
      </c>
      <c r="I102">
        <f t="shared" ca="1" si="72"/>
        <v>13843.725506249997</v>
      </c>
      <c r="J102">
        <f t="shared" ca="1" si="72"/>
        <v>13947.726494115697</v>
      </c>
      <c r="K102">
        <f t="shared" ca="1" si="72"/>
        <v>27793.008789402738</v>
      </c>
      <c r="L102">
        <f t="shared" ca="1" si="72"/>
        <v>28001.803767933121</v>
      </c>
      <c r="M102">
        <f t="shared" ca="1" si="72"/>
        <v>28212.167318739714</v>
      </c>
      <c r="N102">
        <f t="shared" ca="1" si="72"/>
        <v>42164.611225721739</v>
      </c>
      <c r="O102">
        <f t="shared" ca="1" si="72"/>
        <v>42481.372867554965</v>
      </c>
      <c r="P102">
        <f t="shared" ca="1" si="72"/>
        <v>42800.514181222468</v>
      </c>
      <c r="Q102">
        <f t="shared" ca="1" si="72"/>
        <v>56862.553044008884</v>
      </c>
      <c r="R102">
        <f t="shared" ca="1" si="72"/>
        <v>57289.732973752005</v>
      </c>
      <c r="S102">
        <f t="shared" ca="1" si="72"/>
        <v>57720.122092717298</v>
      </c>
      <c r="T102">
        <f t="shared" ca="1" si="72"/>
        <v>71894.244509938828</v>
      </c>
      <c r="U102">
        <f t="shared" ca="1" si="72"/>
        <v>72434.350021819759</v>
      </c>
      <c r="V102">
        <f t="shared" ca="1" si="72"/>
        <v>72978.51307635862</v>
      </c>
      <c r="W102">
        <f t="shared" ca="1" si="72"/>
        <v>87267.264155844765</v>
      </c>
      <c r="X102">
        <f t="shared" ca="1" si="72"/>
        <v>87922.859477815568</v>
      </c>
      <c r="Y102">
        <f t="shared" ca="1" si="72"/>
        <v>88583.379959642582</v>
      </c>
      <c r="Z102">
        <f t="shared" ca="1" si="72"/>
        <v>102989.36260158938</v>
      </c>
      <c r="AA102">
        <f t="shared" ca="1" si="72"/>
        <v>103763.07018813385</v>
      </c>
      <c r="AB102">
        <f t="shared" ca="1" si="72"/>
        <v>104542.59025292215</v>
      </c>
      <c r="AC102">
        <f t="shared" ca="1" si="72"/>
        <v>119068.46646219722</v>
      </c>
      <c r="AD102">
        <f t="shared" ca="1" si="72"/>
        <v>119962.96831649449</v>
      </c>
      <c r="AE102">
        <f t="shared" ca="1" si="72"/>
        <v>120864.19011597207</v>
      </c>
      <c r="AF102">
        <f t="shared" ca="1" si="72"/>
        <v>135512.68234421834</v>
      </c>
      <c r="AG102">
        <f t="shared" ca="1" si="72"/>
        <v>136530.72137032927</v>
      </c>
      <c r="AH102">
        <f t="shared" ca="1" si="72"/>
        <v>137556.40841462376</v>
      </c>
      <c r="AI102">
        <f t="shared" ca="1" si="72"/>
        <v>152330.3009328387</v>
      </c>
      <c r="AJ102">
        <f t="shared" ca="1" si="72"/>
        <v>153474.68231859658</v>
      </c>
      <c r="AK102">
        <f t="shared" ca="1" si="72"/>
        <v>154627.66086951495</v>
      </c>
    </row>
    <row r="104" spans="1:37" s="9" customFormat="1" x14ac:dyDescent="0.25">
      <c r="A104" s="9" t="s">
        <v>21</v>
      </c>
    </row>
    <row r="105" spans="1:37" x14ac:dyDescent="0.25">
      <c r="A105" t="s">
        <v>39</v>
      </c>
      <c r="B105" t="str">
        <f ca="1">IF(OR(B$12&lt;'Top-Down Quantity Assumptions'!$B30,'Top-Down Quantity Assumptions'!$B30=""),"",INDIRECT(ADDRESS(ROW(A$102),COLUMN(B91)-'Top-Down Quantity Assumptions'!$B30+'Top-Down Quantity Assumptions'!$B$8+1)))</f>
        <v/>
      </c>
      <c r="C105" t="str">
        <f ca="1">IF(OR(C$12&lt;'Top-Down Quantity Assumptions'!$B30,'Top-Down Quantity Assumptions'!$B30=""),"",INDIRECT(ADDRESS(ROW(B$102),COLUMN(C91)-'Top-Down Quantity Assumptions'!$B30+'Top-Down Quantity Assumptions'!$B$8+1)))</f>
        <v/>
      </c>
      <c r="D105" t="str">
        <f ca="1">IF(OR(D$12&lt;'Top-Down Quantity Assumptions'!$B30,'Top-Down Quantity Assumptions'!$B30=""),"",INDIRECT(ADDRESS(ROW(C$102),COLUMN(D91)-'Top-Down Quantity Assumptions'!$B30+'Top-Down Quantity Assumptions'!$B$8+1)))</f>
        <v/>
      </c>
      <c r="E105" t="str">
        <f ca="1">IF(OR(E$12&lt;'Top-Down Quantity Assumptions'!$B30,'Top-Down Quantity Assumptions'!$B30=""),"",INDIRECT(ADDRESS(ROW(D$102),COLUMN(E91)-'Top-Down Quantity Assumptions'!$B30+'Top-Down Quantity Assumptions'!$B$8+1)))</f>
        <v/>
      </c>
      <c r="F105" t="str">
        <f ca="1">IF(OR(F$12&lt;'Top-Down Quantity Assumptions'!$B30,'Top-Down Quantity Assumptions'!$B30=""),"",INDIRECT(ADDRESS(ROW(E$102),COLUMN(F91)-'Top-Down Quantity Assumptions'!$B30+'Top-Down Quantity Assumptions'!$B$8+1)))</f>
        <v/>
      </c>
      <c r="G105" t="str">
        <f ca="1">IF(OR(G$12&lt;'Top-Down Quantity Assumptions'!$B30,'Top-Down Quantity Assumptions'!$B30=""),"",INDIRECT(ADDRESS(ROW(F$102),COLUMN(G91)-'Top-Down Quantity Assumptions'!$B30+'Top-Down Quantity Assumptions'!$B$8+1)))</f>
        <v/>
      </c>
      <c r="H105" t="str">
        <f ca="1">IF(OR(H$12&lt;'Top-Down Quantity Assumptions'!$B30,'Top-Down Quantity Assumptions'!$B30=""),"",INDIRECT(ADDRESS(ROW(G$102),COLUMN(H91)-'Top-Down Quantity Assumptions'!$B30+'Top-Down Quantity Assumptions'!$B$8+1)))</f>
        <v/>
      </c>
      <c r="I105" t="str">
        <f ca="1">IF(OR(I$12&lt;'Top-Down Quantity Assumptions'!$B30,'Top-Down Quantity Assumptions'!$B30=""),"",INDIRECT(ADDRESS(ROW(H$102),COLUMN(I91)-'Top-Down Quantity Assumptions'!$B30+'Top-Down Quantity Assumptions'!$B$8+1)))</f>
        <v/>
      </c>
      <c r="J105" t="str">
        <f ca="1">IF(OR(J$12&lt;'Top-Down Quantity Assumptions'!$B30,'Top-Down Quantity Assumptions'!$B30=""),"",INDIRECT(ADDRESS(ROW(I$102),COLUMN(J91)-'Top-Down Quantity Assumptions'!$B30+'Top-Down Quantity Assumptions'!$B$8+1)))</f>
        <v/>
      </c>
      <c r="K105" t="str">
        <f ca="1">IF(OR(K$12&lt;'Top-Down Quantity Assumptions'!$B30,'Top-Down Quantity Assumptions'!$B30=""),"",INDIRECT(ADDRESS(ROW(J$102),COLUMN(K91)-'Top-Down Quantity Assumptions'!$B30+'Top-Down Quantity Assumptions'!$B$8+1)))</f>
        <v/>
      </c>
      <c r="L105" t="str">
        <f ca="1">IF(OR(L$12&lt;'Top-Down Quantity Assumptions'!$B30,'Top-Down Quantity Assumptions'!$B30=""),"",INDIRECT(ADDRESS(ROW(K$102),COLUMN(L91)-'Top-Down Quantity Assumptions'!$B30+'Top-Down Quantity Assumptions'!$B$8+1)))</f>
        <v/>
      </c>
      <c r="M105" t="str">
        <f ca="1">IF(OR(M$12&lt;'Top-Down Quantity Assumptions'!$B30,'Top-Down Quantity Assumptions'!$B30=""),"",INDIRECT(ADDRESS(ROW(L$102),COLUMN(M91)-'Top-Down Quantity Assumptions'!$B30+'Top-Down Quantity Assumptions'!$B$8+1)))</f>
        <v/>
      </c>
      <c r="N105" t="str">
        <f ca="1">IF(OR(N$12&lt;'Top-Down Quantity Assumptions'!$B30,'Top-Down Quantity Assumptions'!$B30=""),"",INDIRECT(ADDRESS(ROW(M$102),COLUMN(N91)-'Top-Down Quantity Assumptions'!$B30+'Top-Down Quantity Assumptions'!$B$8+1)))</f>
        <v/>
      </c>
      <c r="O105" t="str">
        <f ca="1">IF(OR(O$12&lt;'Top-Down Quantity Assumptions'!$B30,'Top-Down Quantity Assumptions'!$B30=""),"",INDIRECT(ADDRESS(ROW(N$102),COLUMN(O91)-'Top-Down Quantity Assumptions'!$B30+'Top-Down Quantity Assumptions'!$B$8+1)))</f>
        <v/>
      </c>
      <c r="P105" t="str">
        <f ca="1">IF(OR(P$12&lt;'Top-Down Quantity Assumptions'!$B30,'Top-Down Quantity Assumptions'!$B30=""),"",INDIRECT(ADDRESS(ROW(O$102),COLUMN(P91)-'Top-Down Quantity Assumptions'!$B30+'Top-Down Quantity Assumptions'!$B$8+1)))</f>
        <v/>
      </c>
      <c r="Q105" t="str">
        <f ca="1">IF(OR(Q$12&lt;'Top-Down Quantity Assumptions'!$B30,'Top-Down Quantity Assumptions'!$B30=""),"",INDIRECT(ADDRESS(ROW(P$102),COLUMN(Q91)-'Top-Down Quantity Assumptions'!$B30+'Top-Down Quantity Assumptions'!$B$8+1)))</f>
        <v/>
      </c>
      <c r="R105" t="str">
        <f ca="1">IF(OR(R$12&lt;'Top-Down Quantity Assumptions'!$B30,'Top-Down Quantity Assumptions'!$B30=""),"",INDIRECT(ADDRESS(ROW(Q$102),COLUMN(R91)-'Top-Down Quantity Assumptions'!$B30+'Top-Down Quantity Assumptions'!$B$8+1)))</f>
        <v/>
      </c>
      <c r="S105" t="str">
        <f ca="1">IF(OR(S$12&lt;'Top-Down Quantity Assumptions'!$B30,'Top-Down Quantity Assumptions'!$B30=""),"",INDIRECT(ADDRESS(ROW(R$102),COLUMN(S91)-'Top-Down Quantity Assumptions'!$B30+'Top-Down Quantity Assumptions'!$B$8+1)))</f>
        <v/>
      </c>
      <c r="T105" t="str">
        <f ca="1">IF(OR(T$12&lt;'Top-Down Quantity Assumptions'!$B30,'Top-Down Quantity Assumptions'!$B30=""),"",INDIRECT(ADDRESS(ROW(S$102),COLUMN(T91)-'Top-Down Quantity Assumptions'!$B30+'Top-Down Quantity Assumptions'!$B$8+1)))</f>
        <v/>
      </c>
      <c r="U105" t="str">
        <f ca="1">IF(OR(U$12&lt;'Top-Down Quantity Assumptions'!$B30,'Top-Down Quantity Assumptions'!$B30=""),"",INDIRECT(ADDRESS(ROW(T$102),COLUMN(U91)-'Top-Down Quantity Assumptions'!$B30+'Top-Down Quantity Assumptions'!$B$8+1)))</f>
        <v/>
      </c>
      <c r="V105" t="str">
        <f ca="1">IF(OR(V$12&lt;'Top-Down Quantity Assumptions'!$B30,'Top-Down Quantity Assumptions'!$B30=""),"",INDIRECT(ADDRESS(ROW(U$102),COLUMN(V91)-'Top-Down Quantity Assumptions'!$B30+'Top-Down Quantity Assumptions'!$B$8+1)))</f>
        <v/>
      </c>
      <c r="W105" t="str">
        <f ca="1">IF(OR(W$12&lt;'Top-Down Quantity Assumptions'!$B30,'Top-Down Quantity Assumptions'!$B30=""),"",INDIRECT(ADDRESS(ROW(V$102),COLUMN(W91)-'Top-Down Quantity Assumptions'!$B30+'Top-Down Quantity Assumptions'!$B$8+1)))</f>
        <v/>
      </c>
      <c r="X105" t="str">
        <f ca="1">IF(OR(X$12&lt;'Top-Down Quantity Assumptions'!$B30,'Top-Down Quantity Assumptions'!$B30=""),"",INDIRECT(ADDRESS(ROW(W$102),COLUMN(X91)-'Top-Down Quantity Assumptions'!$B30+'Top-Down Quantity Assumptions'!$B$8+1)))</f>
        <v/>
      </c>
      <c r="Y105" t="str">
        <f ca="1">IF(OR(Y$12&lt;'Top-Down Quantity Assumptions'!$B30,'Top-Down Quantity Assumptions'!$B30=""),"",INDIRECT(ADDRESS(ROW(X$102),COLUMN(Y91)-'Top-Down Quantity Assumptions'!$B30+'Top-Down Quantity Assumptions'!$B$8+1)))</f>
        <v/>
      </c>
      <c r="Z105" t="str">
        <f ca="1">IF(OR(Z$12&lt;'Top-Down Quantity Assumptions'!$B30,'Top-Down Quantity Assumptions'!$B30=""),"",INDIRECT(ADDRESS(ROW(Y$102),COLUMN(Z91)-'Top-Down Quantity Assumptions'!$B30+'Top-Down Quantity Assumptions'!$B$8+1)))</f>
        <v/>
      </c>
      <c r="AA105" t="str">
        <f ca="1">IF(OR(AA$12&lt;'Top-Down Quantity Assumptions'!$B30,'Top-Down Quantity Assumptions'!$B30=""),"",INDIRECT(ADDRESS(ROW(Z$102),COLUMN(AA91)-'Top-Down Quantity Assumptions'!$B30+'Top-Down Quantity Assumptions'!$B$8+1)))</f>
        <v/>
      </c>
      <c r="AB105" t="str">
        <f ca="1">IF(OR(AB$12&lt;'Top-Down Quantity Assumptions'!$B30,'Top-Down Quantity Assumptions'!$B30=""),"",INDIRECT(ADDRESS(ROW(AA$102),COLUMN(AB91)-'Top-Down Quantity Assumptions'!$B30+'Top-Down Quantity Assumptions'!$B$8+1)))</f>
        <v/>
      </c>
      <c r="AC105" t="str">
        <f ca="1">IF(OR(AC$12&lt;'Top-Down Quantity Assumptions'!$B30,'Top-Down Quantity Assumptions'!$B30=""),"",INDIRECT(ADDRESS(ROW(AB$102),COLUMN(AC91)-'Top-Down Quantity Assumptions'!$B30+'Top-Down Quantity Assumptions'!$B$8+1)))</f>
        <v/>
      </c>
      <c r="AD105" t="str">
        <f ca="1">IF(OR(AD$12&lt;'Top-Down Quantity Assumptions'!$B30,'Top-Down Quantity Assumptions'!$B30=""),"",INDIRECT(ADDRESS(ROW(AC$102),COLUMN(AD91)-'Top-Down Quantity Assumptions'!$B30+'Top-Down Quantity Assumptions'!$B$8+1)))</f>
        <v/>
      </c>
      <c r="AE105" t="str">
        <f ca="1">IF(OR(AE$12&lt;'Top-Down Quantity Assumptions'!$B30,'Top-Down Quantity Assumptions'!$B30=""),"",INDIRECT(ADDRESS(ROW(AD$102),COLUMN(AE91)-'Top-Down Quantity Assumptions'!$B30+'Top-Down Quantity Assumptions'!$B$8+1)))</f>
        <v/>
      </c>
      <c r="AF105" t="str">
        <f ca="1">IF(OR(AF$12&lt;'Top-Down Quantity Assumptions'!$B30,'Top-Down Quantity Assumptions'!$B30=""),"",INDIRECT(ADDRESS(ROW(AE$102),COLUMN(AF91)-'Top-Down Quantity Assumptions'!$B30+'Top-Down Quantity Assumptions'!$B$8+1)))</f>
        <v/>
      </c>
      <c r="AG105" t="str">
        <f ca="1">IF(OR(AG$12&lt;'Top-Down Quantity Assumptions'!$B30,'Top-Down Quantity Assumptions'!$B30=""),"",INDIRECT(ADDRESS(ROW(AF$102),COLUMN(AG91)-'Top-Down Quantity Assumptions'!$B30+'Top-Down Quantity Assumptions'!$B$8+1)))</f>
        <v/>
      </c>
      <c r="AH105" t="str">
        <f ca="1">IF(OR(AH$12&lt;'Top-Down Quantity Assumptions'!$B30,'Top-Down Quantity Assumptions'!$B30=""),"",INDIRECT(ADDRESS(ROW(AG$102),COLUMN(AH91)-'Top-Down Quantity Assumptions'!$B30+'Top-Down Quantity Assumptions'!$B$8+1)))</f>
        <v/>
      </c>
      <c r="AI105" t="str">
        <f ca="1">IF(OR(AI$12&lt;'Top-Down Quantity Assumptions'!$B30,'Top-Down Quantity Assumptions'!$B30=""),"",INDIRECT(ADDRESS(ROW(AH$102),COLUMN(AI91)-'Top-Down Quantity Assumptions'!$B30+'Top-Down Quantity Assumptions'!$B$8+1)))</f>
        <v/>
      </c>
      <c r="AJ105" t="str">
        <f ca="1">IF(OR(AJ$12&lt;'Top-Down Quantity Assumptions'!$B30,'Top-Down Quantity Assumptions'!$B30=""),"",INDIRECT(ADDRESS(ROW(AI$102),COLUMN(AJ91)-'Top-Down Quantity Assumptions'!$B30+'Top-Down Quantity Assumptions'!$B$8+1)))</f>
        <v/>
      </c>
      <c r="AK105">
        <f ca="1">IF(OR(AK$12&lt;'Top-Down Quantity Assumptions'!$B30,'Top-Down Quantity Assumptions'!$B30=""),"",INDIRECT(ADDRESS(ROW(AJ$102),COLUMN(AK91)-'Top-Down Quantity Assumptions'!$B30+'Top-Down Quantity Assumptions'!$B$8+1)))</f>
        <v>13740.5</v>
      </c>
    </row>
    <row r="106" spans="1:37" x14ac:dyDescent="0.25">
      <c r="A106" t="s">
        <v>40</v>
      </c>
      <c r="B106" t="str">
        <f ca="1">IF(OR(B$12&lt;'Top-Down Quantity Assumptions'!$B31,'Top-Down Quantity Assumptions'!$B31=""),"",INDIRECT(ADDRESS(ROW(A$102),COLUMN(B92)-'Top-Down Quantity Assumptions'!$B31+'Top-Down Quantity Assumptions'!$B$8+1)))</f>
        <v/>
      </c>
      <c r="C106" t="str">
        <f ca="1">IF(OR(C$12&lt;'Top-Down Quantity Assumptions'!$B31,'Top-Down Quantity Assumptions'!$B31=""),"",INDIRECT(ADDRESS(ROW(B$102),COLUMN(C92)-'Top-Down Quantity Assumptions'!$B31+'Top-Down Quantity Assumptions'!$B$8+1)))</f>
        <v/>
      </c>
      <c r="D106" t="str">
        <f ca="1">IF(OR(D$12&lt;'Top-Down Quantity Assumptions'!$B31,'Top-Down Quantity Assumptions'!$B31=""),"",INDIRECT(ADDRESS(ROW(C$102),COLUMN(D92)-'Top-Down Quantity Assumptions'!$B31+'Top-Down Quantity Assumptions'!$B$8+1)))</f>
        <v/>
      </c>
      <c r="E106" t="str">
        <f ca="1">IF(OR(E$12&lt;'Top-Down Quantity Assumptions'!$B31,'Top-Down Quantity Assumptions'!$B31=""),"",INDIRECT(ADDRESS(ROW(D$102),COLUMN(E92)-'Top-Down Quantity Assumptions'!$B31+'Top-Down Quantity Assumptions'!$B$8+1)))</f>
        <v/>
      </c>
      <c r="F106" t="str">
        <f ca="1">IF(OR(F$12&lt;'Top-Down Quantity Assumptions'!$B31,'Top-Down Quantity Assumptions'!$B31=""),"",INDIRECT(ADDRESS(ROW(E$102),COLUMN(F92)-'Top-Down Quantity Assumptions'!$B31+'Top-Down Quantity Assumptions'!$B$8+1)))</f>
        <v/>
      </c>
      <c r="G106" t="str">
        <f ca="1">IF(OR(G$12&lt;'Top-Down Quantity Assumptions'!$B31,'Top-Down Quantity Assumptions'!$B31=""),"",INDIRECT(ADDRESS(ROW(F$102),COLUMN(G92)-'Top-Down Quantity Assumptions'!$B31+'Top-Down Quantity Assumptions'!$B$8+1)))</f>
        <v/>
      </c>
      <c r="H106" t="str">
        <f ca="1">IF(OR(H$12&lt;'Top-Down Quantity Assumptions'!$B31,'Top-Down Quantity Assumptions'!$B31=""),"",INDIRECT(ADDRESS(ROW(G$102),COLUMN(H92)-'Top-Down Quantity Assumptions'!$B31+'Top-Down Quantity Assumptions'!$B$8+1)))</f>
        <v/>
      </c>
      <c r="I106" t="str">
        <f ca="1">IF(OR(I$12&lt;'Top-Down Quantity Assumptions'!$B31,'Top-Down Quantity Assumptions'!$B31=""),"",INDIRECT(ADDRESS(ROW(H$102),COLUMN(I92)-'Top-Down Quantity Assumptions'!$B31+'Top-Down Quantity Assumptions'!$B$8+1)))</f>
        <v/>
      </c>
      <c r="J106" t="str">
        <f ca="1">IF(OR(J$12&lt;'Top-Down Quantity Assumptions'!$B31,'Top-Down Quantity Assumptions'!$B31=""),"",INDIRECT(ADDRESS(ROW(I$102),COLUMN(J92)-'Top-Down Quantity Assumptions'!$B31+'Top-Down Quantity Assumptions'!$B$8+1)))</f>
        <v/>
      </c>
      <c r="K106" t="str">
        <f ca="1">IF(OR(K$12&lt;'Top-Down Quantity Assumptions'!$B31,'Top-Down Quantity Assumptions'!$B31=""),"",INDIRECT(ADDRESS(ROW(J$102),COLUMN(K92)-'Top-Down Quantity Assumptions'!$B31+'Top-Down Quantity Assumptions'!$B$8+1)))</f>
        <v/>
      </c>
      <c r="L106" t="str">
        <f ca="1">IF(OR(L$12&lt;'Top-Down Quantity Assumptions'!$B31,'Top-Down Quantity Assumptions'!$B31=""),"",INDIRECT(ADDRESS(ROW(K$102),COLUMN(L92)-'Top-Down Quantity Assumptions'!$B31+'Top-Down Quantity Assumptions'!$B$8+1)))</f>
        <v/>
      </c>
      <c r="M106" t="str">
        <f ca="1">IF(OR(M$12&lt;'Top-Down Quantity Assumptions'!$B31,'Top-Down Quantity Assumptions'!$B31=""),"",INDIRECT(ADDRESS(ROW(L$102),COLUMN(M92)-'Top-Down Quantity Assumptions'!$B31+'Top-Down Quantity Assumptions'!$B$8+1)))</f>
        <v/>
      </c>
      <c r="N106" t="str">
        <f ca="1">IF(OR(N$12&lt;'Top-Down Quantity Assumptions'!$B31,'Top-Down Quantity Assumptions'!$B31=""),"",INDIRECT(ADDRESS(ROW(M$102),COLUMN(N92)-'Top-Down Quantity Assumptions'!$B31+'Top-Down Quantity Assumptions'!$B$8+1)))</f>
        <v/>
      </c>
      <c r="O106" t="str">
        <f ca="1">IF(OR(O$12&lt;'Top-Down Quantity Assumptions'!$B31,'Top-Down Quantity Assumptions'!$B31=""),"",INDIRECT(ADDRESS(ROW(N$102),COLUMN(O92)-'Top-Down Quantity Assumptions'!$B31+'Top-Down Quantity Assumptions'!$B$8+1)))</f>
        <v/>
      </c>
      <c r="P106" t="str">
        <f ca="1">IF(OR(P$12&lt;'Top-Down Quantity Assumptions'!$B31,'Top-Down Quantity Assumptions'!$B31=""),"",INDIRECT(ADDRESS(ROW(O$102),COLUMN(P92)-'Top-Down Quantity Assumptions'!$B31+'Top-Down Quantity Assumptions'!$B$8+1)))</f>
        <v/>
      </c>
      <c r="Q106" t="str">
        <f ca="1">IF(OR(Q$12&lt;'Top-Down Quantity Assumptions'!$B31,'Top-Down Quantity Assumptions'!$B31=""),"",INDIRECT(ADDRESS(ROW(P$102),COLUMN(Q92)-'Top-Down Quantity Assumptions'!$B31+'Top-Down Quantity Assumptions'!$B$8+1)))</f>
        <v/>
      </c>
      <c r="R106" t="str">
        <f ca="1">IF(OR(R$12&lt;'Top-Down Quantity Assumptions'!$B31,'Top-Down Quantity Assumptions'!$B31=""),"",INDIRECT(ADDRESS(ROW(Q$102),COLUMN(R92)-'Top-Down Quantity Assumptions'!$B31+'Top-Down Quantity Assumptions'!$B$8+1)))</f>
        <v/>
      </c>
      <c r="S106" t="str">
        <f ca="1">IF(OR(S$12&lt;'Top-Down Quantity Assumptions'!$B31,'Top-Down Quantity Assumptions'!$B31=""),"",INDIRECT(ADDRESS(ROW(R$102),COLUMN(S92)-'Top-Down Quantity Assumptions'!$B31+'Top-Down Quantity Assumptions'!$B$8+1)))</f>
        <v/>
      </c>
      <c r="T106" t="str">
        <f ca="1">IF(OR(T$12&lt;'Top-Down Quantity Assumptions'!$B31,'Top-Down Quantity Assumptions'!$B31=""),"",INDIRECT(ADDRESS(ROW(S$102),COLUMN(T92)-'Top-Down Quantity Assumptions'!$B31+'Top-Down Quantity Assumptions'!$B$8+1)))</f>
        <v/>
      </c>
      <c r="U106" t="str">
        <f ca="1">IF(OR(U$12&lt;'Top-Down Quantity Assumptions'!$B31,'Top-Down Quantity Assumptions'!$B31=""),"",INDIRECT(ADDRESS(ROW(T$102),COLUMN(U92)-'Top-Down Quantity Assumptions'!$B31+'Top-Down Quantity Assumptions'!$B$8+1)))</f>
        <v/>
      </c>
      <c r="V106" t="str">
        <f ca="1">IF(OR(V$12&lt;'Top-Down Quantity Assumptions'!$B31,'Top-Down Quantity Assumptions'!$B31=""),"",INDIRECT(ADDRESS(ROW(U$102),COLUMN(V92)-'Top-Down Quantity Assumptions'!$B31+'Top-Down Quantity Assumptions'!$B$8+1)))</f>
        <v/>
      </c>
      <c r="W106" t="str">
        <f ca="1">IF(OR(W$12&lt;'Top-Down Quantity Assumptions'!$B31,'Top-Down Quantity Assumptions'!$B31=""),"",INDIRECT(ADDRESS(ROW(V$102),COLUMN(W92)-'Top-Down Quantity Assumptions'!$B31+'Top-Down Quantity Assumptions'!$B$8+1)))</f>
        <v/>
      </c>
      <c r="X106" t="str">
        <f ca="1">IF(OR(X$12&lt;'Top-Down Quantity Assumptions'!$B31,'Top-Down Quantity Assumptions'!$B31=""),"",INDIRECT(ADDRESS(ROW(W$102),COLUMN(X92)-'Top-Down Quantity Assumptions'!$B31+'Top-Down Quantity Assumptions'!$B$8+1)))</f>
        <v/>
      </c>
      <c r="Y106" t="str">
        <f ca="1">IF(OR(Y$12&lt;'Top-Down Quantity Assumptions'!$B31,'Top-Down Quantity Assumptions'!$B31=""),"",INDIRECT(ADDRESS(ROW(X$102),COLUMN(Y92)-'Top-Down Quantity Assumptions'!$B31+'Top-Down Quantity Assumptions'!$B$8+1)))</f>
        <v/>
      </c>
      <c r="Z106" t="str">
        <f ca="1">IF(OR(Z$12&lt;'Top-Down Quantity Assumptions'!$B31,'Top-Down Quantity Assumptions'!$B31=""),"",INDIRECT(ADDRESS(ROW(Y$102),COLUMN(Z92)-'Top-Down Quantity Assumptions'!$B31+'Top-Down Quantity Assumptions'!$B$8+1)))</f>
        <v/>
      </c>
      <c r="AA106" t="str">
        <f ca="1">IF(OR(AA$12&lt;'Top-Down Quantity Assumptions'!$B31,'Top-Down Quantity Assumptions'!$B31=""),"",INDIRECT(ADDRESS(ROW(Z$102),COLUMN(AA92)-'Top-Down Quantity Assumptions'!$B31+'Top-Down Quantity Assumptions'!$B$8+1)))</f>
        <v/>
      </c>
      <c r="AB106" t="str">
        <f ca="1">IF(OR(AB$12&lt;'Top-Down Quantity Assumptions'!$B31,'Top-Down Quantity Assumptions'!$B31=""),"",INDIRECT(ADDRESS(ROW(AA$102),COLUMN(AB92)-'Top-Down Quantity Assumptions'!$B31+'Top-Down Quantity Assumptions'!$B$8+1)))</f>
        <v/>
      </c>
      <c r="AC106" t="str">
        <f ca="1">IF(OR(AC$12&lt;'Top-Down Quantity Assumptions'!$B31,'Top-Down Quantity Assumptions'!$B31=""),"",INDIRECT(ADDRESS(ROW(AB$102),COLUMN(AC92)-'Top-Down Quantity Assumptions'!$B31+'Top-Down Quantity Assumptions'!$B$8+1)))</f>
        <v/>
      </c>
      <c r="AD106" t="str">
        <f ca="1">IF(OR(AD$12&lt;'Top-Down Quantity Assumptions'!$B31,'Top-Down Quantity Assumptions'!$B31=""),"",INDIRECT(ADDRESS(ROW(AC$102),COLUMN(AD92)-'Top-Down Quantity Assumptions'!$B31+'Top-Down Quantity Assumptions'!$B$8+1)))</f>
        <v/>
      </c>
      <c r="AE106" t="str">
        <f ca="1">IF(OR(AE$12&lt;'Top-Down Quantity Assumptions'!$B31,'Top-Down Quantity Assumptions'!$B31=""),"",INDIRECT(ADDRESS(ROW(AD$102),COLUMN(AE92)-'Top-Down Quantity Assumptions'!$B31+'Top-Down Quantity Assumptions'!$B$8+1)))</f>
        <v/>
      </c>
      <c r="AF106" t="str">
        <f ca="1">IF(OR(AF$12&lt;'Top-Down Quantity Assumptions'!$B31,'Top-Down Quantity Assumptions'!$B31=""),"",INDIRECT(ADDRESS(ROW(AE$102),COLUMN(AF92)-'Top-Down Quantity Assumptions'!$B31+'Top-Down Quantity Assumptions'!$B$8+1)))</f>
        <v/>
      </c>
      <c r="AG106" t="str">
        <f ca="1">IF(OR(AG$12&lt;'Top-Down Quantity Assumptions'!$B31,'Top-Down Quantity Assumptions'!$B31=""),"",INDIRECT(ADDRESS(ROW(AF$102),COLUMN(AG92)-'Top-Down Quantity Assumptions'!$B31+'Top-Down Quantity Assumptions'!$B$8+1)))</f>
        <v/>
      </c>
      <c r="AH106" t="str">
        <f ca="1">IF(OR(AH$12&lt;'Top-Down Quantity Assumptions'!$B31,'Top-Down Quantity Assumptions'!$B31=""),"",INDIRECT(ADDRESS(ROW(AG$102),COLUMN(AH92)-'Top-Down Quantity Assumptions'!$B31+'Top-Down Quantity Assumptions'!$B$8+1)))</f>
        <v/>
      </c>
      <c r="AI106" t="str">
        <f ca="1">IF(OR(AI$12&lt;'Top-Down Quantity Assumptions'!$B31,'Top-Down Quantity Assumptions'!$B31=""),"",INDIRECT(ADDRESS(ROW(AH$102),COLUMN(AI92)-'Top-Down Quantity Assumptions'!$B31+'Top-Down Quantity Assumptions'!$B$8+1)))</f>
        <v/>
      </c>
      <c r="AJ106" t="str">
        <f ca="1">IF(OR(AJ$12&lt;'Top-Down Quantity Assumptions'!$B31,'Top-Down Quantity Assumptions'!$B31=""),"",INDIRECT(ADDRESS(ROW(AI$102),COLUMN(AJ92)-'Top-Down Quantity Assumptions'!$B31+'Top-Down Quantity Assumptions'!$B$8+1)))</f>
        <v/>
      </c>
      <c r="AK106" t="str">
        <f ca="1">IF(OR(AK$12&lt;'Top-Down Quantity Assumptions'!$B31,'Top-Down Quantity Assumptions'!$B31=""),"",INDIRECT(ADDRESS(ROW(AJ$102),COLUMN(AK92)-'Top-Down Quantity Assumptions'!$B31+'Top-Down Quantity Assumptions'!$B$8+1)))</f>
        <v/>
      </c>
    </row>
    <row r="107" spans="1:37" x14ac:dyDescent="0.25">
      <c r="A107" t="s">
        <v>41</v>
      </c>
      <c r="B107" t="str">
        <f ca="1">IF(OR(B$12&lt;'Top-Down Quantity Assumptions'!$B32,'Top-Down Quantity Assumptions'!$B32=""),"",INDIRECT(ADDRESS(ROW(A$102),COLUMN(B93)-'Top-Down Quantity Assumptions'!$B32+'Top-Down Quantity Assumptions'!$B$8+1)))</f>
        <v/>
      </c>
      <c r="C107" t="str">
        <f ca="1">IF(OR(C$12&lt;'Top-Down Quantity Assumptions'!$B32,'Top-Down Quantity Assumptions'!$B32=""),"",INDIRECT(ADDRESS(ROW(B$102),COLUMN(C93)-'Top-Down Quantity Assumptions'!$B32+'Top-Down Quantity Assumptions'!$B$8+1)))</f>
        <v/>
      </c>
      <c r="D107" t="str">
        <f ca="1">IF(OR(D$12&lt;'Top-Down Quantity Assumptions'!$B32,'Top-Down Quantity Assumptions'!$B32=""),"",INDIRECT(ADDRESS(ROW(C$102),COLUMN(D93)-'Top-Down Quantity Assumptions'!$B32+'Top-Down Quantity Assumptions'!$B$8+1)))</f>
        <v/>
      </c>
      <c r="E107" t="str">
        <f ca="1">IF(OR(E$12&lt;'Top-Down Quantity Assumptions'!$B32,'Top-Down Quantity Assumptions'!$B32=""),"",INDIRECT(ADDRESS(ROW(D$102),COLUMN(E93)-'Top-Down Quantity Assumptions'!$B32+'Top-Down Quantity Assumptions'!$B$8+1)))</f>
        <v/>
      </c>
      <c r="F107" t="str">
        <f ca="1">IF(OR(F$12&lt;'Top-Down Quantity Assumptions'!$B32,'Top-Down Quantity Assumptions'!$B32=""),"",INDIRECT(ADDRESS(ROW(E$102),COLUMN(F93)-'Top-Down Quantity Assumptions'!$B32+'Top-Down Quantity Assumptions'!$B$8+1)))</f>
        <v/>
      </c>
      <c r="G107" t="str">
        <f ca="1">IF(OR(G$12&lt;'Top-Down Quantity Assumptions'!$B32,'Top-Down Quantity Assumptions'!$B32=""),"",INDIRECT(ADDRESS(ROW(F$102),COLUMN(G93)-'Top-Down Quantity Assumptions'!$B32+'Top-Down Quantity Assumptions'!$B$8+1)))</f>
        <v/>
      </c>
      <c r="H107" t="str">
        <f ca="1">IF(OR(H$12&lt;'Top-Down Quantity Assumptions'!$B32,'Top-Down Quantity Assumptions'!$B32=""),"",INDIRECT(ADDRESS(ROW(G$102),COLUMN(H93)-'Top-Down Quantity Assumptions'!$B32+'Top-Down Quantity Assumptions'!$B$8+1)))</f>
        <v/>
      </c>
      <c r="I107" t="str">
        <f ca="1">IF(OR(I$12&lt;'Top-Down Quantity Assumptions'!$B32,'Top-Down Quantity Assumptions'!$B32=""),"",INDIRECT(ADDRESS(ROW(H$102),COLUMN(I93)-'Top-Down Quantity Assumptions'!$B32+'Top-Down Quantity Assumptions'!$B$8+1)))</f>
        <v/>
      </c>
      <c r="J107" t="str">
        <f ca="1">IF(OR(J$12&lt;'Top-Down Quantity Assumptions'!$B32,'Top-Down Quantity Assumptions'!$B32=""),"",INDIRECT(ADDRESS(ROW(I$102),COLUMN(J93)-'Top-Down Quantity Assumptions'!$B32+'Top-Down Quantity Assumptions'!$B$8+1)))</f>
        <v/>
      </c>
      <c r="K107" t="str">
        <f ca="1">IF(OR(K$12&lt;'Top-Down Quantity Assumptions'!$B32,'Top-Down Quantity Assumptions'!$B32=""),"",INDIRECT(ADDRESS(ROW(J$102),COLUMN(K93)-'Top-Down Quantity Assumptions'!$B32+'Top-Down Quantity Assumptions'!$B$8+1)))</f>
        <v/>
      </c>
      <c r="L107" t="str">
        <f ca="1">IF(OR(L$12&lt;'Top-Down Quantity Assumptions'!$B32,'Top-Down Quantity Assumptions'!$B32=""),"",INDIRECT(ADDRESS(ROW(K$102),COLUMN(L93)-'Top-Down Quantity Assumptions'!$B32+'Top-Down Quantity Assumptions'!$B$8+1)))</f>
        <v/>
      </c>
      <c r="M107" t="str">
        <f ca="1">IF(OR(M$12&lt;'Top-Down Quantity Assumptions'!$B32,'Top-Down Quantity Assumptions'!$B32=""),"",INDIRECT(ADDRESS(ROW(L$102),COLUMN(M93)-'Top-Down Quantity Assumptions'!$B32+'Top-Down Quantity Assumptions'!$B$8+1)))</f>
        <v/>
      </c>
      <c r="N107" t="str">
        <f ca="1">IF(OR(N$12&lt;'Top-Down Quantity Assumptions'!$B32,'Top-Down Quantity Assumptions'!$B32=""),"",INDIRECT(ADDRESS(ROW(M$102),COLUMN(N93)-'Top-Down Quantity Assumptions'!$B32+'Top-Down Quantity Assumptions'!$B$8+1)))</f>
        <v/>
      </c>
      <c r="O107" t="str">
        <f ca="1">IF(OR(O$12&lt;'Top-Down Quantity Assumptions'!$B32,'Top-Down Quantity Assumptions'!$B32=""),"",INDIRECT(ADDRESS(ROW(N$102),COLUMN(O93)-'Top-Down Quantity Assumptions'!$B32+'Top-Down Quantity Assumptions'!$B$8+1)))</f>
        <v/>
      </c>
      <c r="P107" t="str">
        <f ca="1">IF(OR(P$12&lt;'Top-Down Quantity Assumptions'!$B32,'Top-Down Quantity Assumptions'!$B32=""),"",INDIRECT(ADDRESS(ROW(O$102),COLUMN(P93)-'Top-Down Quantity Assumptions'!$B32+'Top-Down Quantity Assumptions'!$B$8+1)))</f>
        <v/>
      </c>
      <c r="Q107" t="str">
        <f ca="1">IF(OR(Q$12&lt;'Top-Down Quantity Assumptions'!$B32,'Top-Down Quantity Assumptions'!$B32=""),"",INDIRECT(ADDRESS(ROW(P$102),COLUMN(Q93)-'Top-Down Quantity Assumptions'!$B32+'Top-Down Quantity Assumptions'!$B$8+1)))</f>
        <v/>
      </c>
      <c r="R107" t="str">
        <f ca="1">IF(OR(R$12&lt;'Top-Down Quantity Assumptions'!$B32,'Top-Down Quantity Assumptions'!$B32=""),"",INDIRECT(ADDRESS(ROW(Q$102),COLUMN(R93)-'Top-Down Quantity Assumptions'!$B32+'Top-Down Quantity Assumptions'!$B$8+1)))</f>
        <v/>
      </c>
      <c r="S107" t="str">
        <f ca="1">IF(OR(S$12&lt;'Top-Down Quantity Assumptions'!$B32,'Top-Down Quantity Assumptions'!$B32=""),"",INDIRECT(ADDRESS(ROW(R$102),COLUMN(S93)-'Top-Down Quantity Assumptions'!$B32+'Top-Down Quantity Assumptions'!$B$8+1)))</f>
        <v/>
      </c>
      <c r="T107" t="str">
        <f ca="1">IF(OR(T$12&lt;'Top-Down Quantity Assumptions'!$B32,'Top-Down Quantity Assumptions'!$B32=""),"",INDIRECT(ADDRESS(ROW(S$102),COLUMN(T93)-'Top-Down Quantity Assumptions'!$B32+'Top-Down Quantity Assumptions'!$B$8+1)))</f>
        <v/>
      </c>
      <c r="U107" t="str">
        <f ca="1">IF(OR(U$12&lt;'Top-Down Quantity Assumptions'!$B32,'Top-Down Quantity Assumptions'!$B32=""),"",INDIRECT(ADDRESS(ROW(T$102),COLUMN(U93)-'Top-Down Quantity Assumptions'!$B32+'Top-Down Quantity Assumptions'!$B$8+1)))</f>
        <v/>
      </c>
      <c r="V107" t="str">
        <f ca="1">IF(OR(V$12&lt;'Top-Down Quantity Assumptions'!$B32,'Top-Down Quantity Assumptions'!$B32=""),"",INDIRECT(ADDRESS(ROW(U$102),COLUMN(V93)-'Top-Down Quantity Assumptions'!$B32+'Top-Down Quantity Assumptions'!$B$8+1)))</f>
        <v/>
      </c>
      <c r="W107" t="str">
        <f ca="1">IF(OR(W$12&lt;'Top-Down Quantity Assumptions'!$B32,'Top-Down Quantity Assumptions'!$B32=""),"",INDIRECT(ADDRESS(ROW(V$102),COLUMN(W93)-'Top-Down Quantity Assumptions'!$B32+'Top-Down Quantity Assumptions'!$B$8+1)))</f>
        <v/>
      </c>
      <c r="X107" t="str">
        <f ca="1">IF(OR(X$12&lt;'Top-Down Quantity Assumptions'!$B32,'Top-Down Quantity Assumptions'!$B32=""),"",INDIRECT(ADDRESS(ROW(W$102),COLUMN(X93)-'Top-Down Quantity Assumptions'!$B32+'Top-Down Quantity Assumptions'!$B$8+1)))</f>
        <v/>
      </c>
      <c r="Y107" t="str">
        <f ca="1">IF(OR(Y$12&lt;'Top-Down Quantity Assumptions'!$B32,'Top-Down Quantity Assumptions'!$B32=""),"",INDIRECT(ADDRESS(ROW(X$102),COLUMN(Y93)-'Top-Down Quantity Assumptions'!$B32+'Top-Down Quantity Assumptions'!$B$8+1)))</f>
        <v/>
      </c>
      <c r="Z107" t="str">
        <f ca="1">IF(OR(Z$12&lt;'Top-Down Quantity Assumptions'!$B32,'Top-Down Quantity Assumptions'!$B32=""),"",INDIRECT(ADDRESS(ROW(Y$102),COLUMN(Z93)-'Top-Down Quantity Assumptions'!$B32+'Top-Down Quantity Assumptions'!$B$8+1)))</f>
        <v/>
      </c>
      <c r="AA107" t="str">
        <f ca="1">IF(OR(AA$12&lt;'Top-Down Quantity Assumptions'!$B32,'Top-Down Quantity Assumptions'!$B32=""),"",INDIRECT(ADDRESS(ROW(Z$102),COLUMN(AA93)-'Top-Down Quantity Assumptions'!$B32+'Top-Down Quantity Assumptions'!$B$8+1)))</f>
        <v/>
      </c>
      <c r="AB107" t="str">
        <f ca="1">IF(OR(AB$12&lt;'Top-Down Quantity Assumptions'!$B32,'Top-Down Quantity Assumptions'!$B32=""),"",INDIRECT(ADDRESS(ROW(AA$102),COLUMN(AB93)-'Top-Down Quantity Assumptions'!$B32+'Top-Down Quantity Assumptions'!$B$8+1)))</f>
        <v/>
      </c>
      <c r="AC107" t="str">
        <f ca="1">IF(OR(AC$12&lt;'Top-Down Quantity Assumptions'!$B32,'Top-Down Quantity Assumptions'!$B32=""),"",INDIRECT(ADDRESS(ROW(AB$102),COLUMN(AC93)-'Top-Down Quantity Assumptions'!$B32+'Top-Down Quantity Assumptions'!$B$8+1)))</f>
        <v/>
      </c>
      <c r="AD107" t="str">
        <f ca="1">IF(OR(AD$12&lt;'Top-Down Quantity Assumptions'!$B32,'Top-Down Quantity Assumptions'!$B32=""),"",INDIRECT(ADDRESS(ROW(AC$102),COLUMN(AD93)-'Top-Down Quantity Assumptions'!$B32+'Top-Down Quantity Assumptions'!$B$8+1)))</f>
        <v/>
      </c>
      <c r="AE107" t="str">
        <f ca="1">IF(OR(AE$12&lt;'Top-Down Quantity Assumptions'!$B32,'Top-Down Quantity Assumptions'!$B32=""),"",INDIRECT(ADDRESS(ROW(AD$102),COLUMN(AE93)-'Top-Down Quantity Assumptions'!$B32+'Top-Down Quantity Assumptions'!$B$8+1)))</f>
        <v/>
      </c>
      <c r="AF107" t="str">
        <f ca="1">IF(OR(AF$12&lt;'Top-Down Quantity Assumptions'!$B32,'Top-Down Quantity Assumptions'!$B32=""),"",INDIRECT(ADDRESS(ROW(AE$102),COLUMN(AF93)-'Top-Down Quantity Assumptions'!$B32+'Top-Down Quantity Assumptions'!$B$8+1)))</f>
        <v/>
      </c>
      <c r="AG107" t="str">
        <f ca="1">IF(OR(AG$12&lt;'Top-Down Quantity Assumptions'!$B32,'Top-Down Quantity Assumptions'!$B32=""),"",INDIRECT(ADDRESS(ROW(AF$102),COLUMN(AG93)-'Top-Down Quantity Assumptions'!$B32+'Top-Down Quantity Assumptions'!$B$8+1)))</f>
        <v/>
      </c>
      <c r="AH107" t="str">
        <f ca="1">IF(OR(AH$12&lt;'Top-Down Quantity Assumptions'!$B32,'Top-Down Quantity Assumptions'!$B32=""),"",INDIRECT(ADDRESS(ROW(AG$102),COLUMN(AH93)-'Top-Down Quantity Assumptions'!$B32+'Top-Down Quantity Assumptions'!$B$8+1)))</f>
        <v/>
      </c>
      <c r="AI107" t="str">
        <f ca="1">IF(OR(AI$12&lt;'Top-Down Quantity Assumptions'!$B32,'Top-Down Quantity Assumptions'!$B32=""),"",INDIRECT(ADDRESS(ROW(AH$102),COLUMN(AI93)-'Top-Down Quantity Assumptions'!$B32+'Top-Down Quantity Assumptions'!$B$8+1)))</f>
        <v/>
      </c>
      <c r="AJ107" t="str">
        <f ca="1">IF(OR(AJ$12&lt;'Top-Down Quantity Assumptions'!$B32,'Top-Down Quantity Assumptions'!$B32=""),"",INDIRECT(ADDRESS(ROW(AI$102),COLUMN(AJ93)-'Top-Down Quantity Assumptions'!$B32+'Top-Down Quantity Assumptions'!$B$8+1)))</f>
        <v/>
      </c>
      <c r="AK107" t="str">
        <f ca="1">IF(OR(AK$12&lt;'Top-Down Quantity Assumptions'!$B32,'Top-Down Quantity Assumptions'!$B32=""),"",INDIRECT(ADDRESS(ROW(AJ$102),COLUMN(AK93)-'Top-Down Quantity Assumptions'!$B32+'Top-Down Quantity Assumptions'!$B$8+1)))</f>
        <v/>
      </c>
    </row>
    <row r="108" spans="1:37" x14ac:dyDescent="0.25">
      <c r="A108" t="s">
        <v>42</v>
      </c>
      <c r="B108" t="str">
        <f ca="1">IF(OR(B$12&lt;'Top-Down Quantity Assumptions'!$B33,'Top-Down Quantity Assumptions'!$B33=""),"",INDIRECT(ADDRESS(ROW(A$102),COLUMN(B94)-'Top-Down Quantity Assumptions'!$B33+'Top-Down Quantity Assumptions'!$B$8+1)))</f>
        <v/>
      </c>
      <c r="C108" t="str">
        <f ca="1">IF(OR(C$12&lt;'Top-Down Quantity Assumptions'!$B33,'Top-Down Quantity Assumptions'!$B33=""),"",INDIRECT(ADDRESS(ROW(B$102),COLUMN(C94)-'Top-Down Quantity Assumptions'!$B33+'Top-Down Quantity Assumptions'!$B$8+1)))</f>
        <v/>
      </c>
      <c r="D108" t="str">
        <f ca="1">IF(OR(D$12&lt;'Top-Down Quantity Assumptions'!$B33,'Top-Down Quantity Assumptions'!$B33=""),"",INDIRECT(ADDRESS(ROW(C$102),COLUMN(D94)-'Top-Down Quantity Assumptions'!$B33+'Top-Down Quantity Assumptions'!$B$8+1)))</f>
        <v/>
      </c>
      <c r="E108" t="str">
        <f ca="1">IF(OR(E$12&lt;'Top-Down Quantity Assumptions'!$B33,'Top-Down Quantity Assumptions'!$B33=""),"",INDIRECT(ADDRESS(ROW(D$102),COLUMN(E94)-'Top-Down Quantity Assumptions'!$B33+'Top-Down Quantity Assumptions'!$B$8+1)))</f>
        <v/>
      </c>
      <c r="F108" t="str">
        <f ca="1">IF(OR(F$12&lt;'Top-Down Quantity Assumptions'!$B33,'Top-Down Quantity Assumptions'!$B33=""),"",INDIRECT(ADDRESS(ROW(E$102),COLUMN(F94)-'Top-Down Quantity Assumptions'!$B33+'Top-Down Quantity Assumptions'!$B$8+1)))</f>
        <v/>
      </c>
      <c r="G108" t="str">
        <f ca="1">IF(OR(G$12&lt;'Top-Down Quantity Assumptions'!$B33,'Top-Down Quantity Assumptions'!$B33=""),"",INDIRECT(ADDRESS(ROW(F$102),COLUMN(G94)-'Top-Down Quantity Assumptions'!$B33+'Top-Down Quantity Assumptions'!$B$8+1)))</f>
        <v/>
      </c>
      <c r="H108" t="str">
        <f ca="1">IF(OR(H$12&lt;'Top-Down Quantity Assumptions'!$B33,'Top-Down Quantity Assumptions'!$B33=""),"",INDIRECT(ADDRESS(ROW(G$102),COLUMN(H94)-'Top-Down Quantity Assumptions'!$B33+'Top-Down Quantity Assumptions'!$B$8+1)))</f>
        <v/>
      </c>
      <c r="I108" t="str">
        <f ca="1">IF(OR(I$12&lt;'Top-Down Quantity Assumptions'!$B33,'Top-Down Quantity Assumptions'!$B33=""),"",INDIRECT(ADDRESS(ROW(H$102),COLUMN(I94)-'Top-Down Quantity Assumptions'!$B33+'Top-Down Quantity Assumptions'!$B$8+1)))</f>
        <v/>
      </c>
      <c r="J108" t="str">
        <f ca="1">IF(OR(J$12&lt;'Top-Down Quantity Assumptions'!$B33,'Top-Down Quantity Assumptions'!$B33=""),"",INDIRECT(ADDRESS(ROW(I$102),COLUMN(J94)-'Top-Down Quantity Assumptions'!$B33+'Top-Down Quantity Assumptions'!$B$8+1)))</f>
        <v/>
      </c>
      <c r="K108" t="str">
        <f ca="1">IF(OR(K$12&lt;'Top-Down Quantity Assumptions'!$B33,'Top-Down Quantity Assumptions'!$B33=""),"",INDIRECT(ADDRESS(ROW(J$102),COLUMN(K94)-'Top-Down Quantity Assumptions'!$B33+'Top-Down Quantity Assumptions'!$B$8+1)))</f>
        <v/>
      </c>
      <c r="L108" t="str">
        <f ca="1">IF(OR(L$12&lt;'Top-Down Quantity Assumptions'!$B33,'Top-Down Quantity Assumptions'!$B33=""),"",INDIRECT(ADDRESS(ROW(K$102),COLUMN(L94)-'Top-Down Quantity Assumptions'!$B33+'Top-Down Quantity Assumptions'!$B$8+1)))</f>
        <v/>
      </c>
      <c r="M108" t="str">
        <f ca="1">IF(OR(M$12&lt;'Top-Down Quantity Assumptions'!$B33,'Top-Down Quantity Assumptions'!$B33=""),"",INDIRECT(ADDRESS(ROW(L$102),COLUMN(M94)-'Top-Down Quantity Assumptions'!$B33+'Top-Down Quantity Assumptions'!$B$8+1)))</f>
        <v/>
      </c>
      <c r="N108" t="str">
        <f ca="1">IF(OR(N$12&lt;'Top-Down Quantity Assumptions'!$B33,'Top-Down Quantity Assumptions'!$B33=""),"",INDIRECT(ADDRESS(ROW(M$102),COLUMN(N94)-'Top-Down Quantity Assumptions'!$B33+'Top-Down Quantity Assumptions'!$B$8+1)))</f>
        <v/>
      </c>
      <c r="O108" t="str">
        <f ca="1">IF(OR(O$12&lt;'Top-Down Quantity Assumptions'!$B33,'Top-Down Quantity Assumptions'!$B33=""),"",INDIRECT(ADDRESS(ROW(N$102),COLUMN(O94)-'Top-Down Quantity Assumptions'!$B33+'Top-Down Quantity Assumptions'!$B$8+1)))</f>
        <v/>
      </c>
      <c r="P108" t="str">
        <f ca="1">IF(OR(P$12&lt;'Top-Down Quantity Assumptions'!$B33,'Top-Down Quantity Assumptions'!$B33=""),"",INDIRECT(ADDRESS(ROW(O$102),COLUMN(P94)-'Top-Down Quantity Assumptions'!$B33+'Top-Down Quantity Assumptions'!$B$8+1)))</f>
        <v/>
      </c>
      <c r="Q108" t="str">
        <f ca="1">IF(OR(Q$12&lt;'Top-Down Quantity Assumptions'!$B33,'Top-Down Quantity Assumptions'!$B33=""),"",INDIRECT(ADDRESS(ROW(P$102),COLUMN(Q94)-'Top-Down Quantity Assumptions'!$B33+'Top-Down Quantity Assumptions'!$B$8+1)))</f>
        <v/>
      </c>
      <c r="R108" t="str">
        <f ca="1">IF(OR(R$12&lt;'Top-Down Quantity Assumptions'!$B33,'Top-Down Quantity Assumptions'!$B33=""),"",INDIRECT(ADDRESS(ROW(Q$102),COLUMN(R94)-'Top-Down Quantity Assumptions'!$B33+'Top-Down Quantity Assumptions'!$B$8+1)))</f>
        <v/>
      </c>
      <c r="S108" t="str">
        <f ca="1">IF(OR(S$12&lt;'Top-Down Quantity Assumptions'!$B33,'Top-Down Quantity Assumptions'!$B33=""),"",INDIRECT(ADDRESS(ROW(R$102),COLUMN(S94)-'Top-Down Quantity Assumptions'!$B33+'Top-Down Quantity Assumptions'!$B$8+1)))</f>
        <v/>
      </c>
      <c r="T108" t="str">
        <f ca="1">IF(OR(T$12&lt;'Top-Down Quantity Assumptions'!$B33,'Top-Down Quantity Assumptions'!$B33=""),"",INDIRECT(ADDRESS(ROW(S$102),COLUMN(T94)-'Top-Down Quantity Assumptions'!$B33+'Top-Down Quantity Assumptions'!$B$8+1)))</f>
        <v/>
      </c>
      <c r="U108" t="str">
        <f ca="1">IF(OR(U$12&lt;'Top-Down Quantity Assumptions'!$B33,'Top-Down Quantity Assumptions'!$B33=""),"",INDIRECT(ADDRESS(ROW(T$102),COLUMN(U94)-'Top-Down Quantity Assumptions'!$B33+'Top-Down Quantity Assumptions'!$B$8+1)))</f>
        <v/>
      </c>
      <c r="V108" t="str">
        <f ca="1">IF(OR(V$12&lt;'Top-Down Quantity Assumptions'!$B33,'Top-Down Quantity Assumptions'!$B33=""),"",INDIRECT(ADDRESS(ROW(U$102),COLUMN(V94)-'Top-Down Quantity Assumptions'!$B33+'Top-Down Quantity Assumptions'!$B$8+1)))</f>
        <v/>
      </c>
      <c r="W108" t="str">
        <f ca="1">IF(OR(W$12&lt;'Top-Down Quantity Assumptions'!$B33,'Top-Down Quantity Assumptions'!$B33=""),"",INDIRECT(ADDRESS(ROW(V$102),COLUMN(W94)-'Top-Down Quantity Assumptions'!$B33+'Top-Down Quantity Assumptions'!$B$8+1)))</f>
        <v/>
      </c>
      <c r="X108" t="str">
        <f ca="1">IF(OR(X$12&lt;'Top-Down Quantity Assumptions'!$B33,'Top-Down Quantity Assumptions'!$B33=""),"",INDIRECT(ADDRESS(ROW(W$102),COLUMN(X94)-'Top-Down Quantity Assumptions'!$B33+'Top-Down Quantity Assumptions'!$B$8+1)))</f>
        <v/>
      </c>
      <c r="Y108" t="str">
        <f ca="1">IF(OR(Y$12&lt;'Top-Down Quantity Assumptions'!$B33,'Top-Down Quantity Assumptions'!$B33=""),"",INDIRECT(ADDRESS(ROW(X$102),COLUMN(Y94)-'Top-Down Quantity Assumptions'!$B33+'Top-Down Quantity Assumptions'!$B$8+1)))</f>
        <v/>
      </c>
      <c r="Z108" t="str">
        <f ca="1">IF(OR(Z$12&lt;'Top-Down Quantity Assumptions'!$B33,'Top-Down Quantity Assumptions'!$B33=""),"",INDIRECT(ADDRESS(ROW(Y$102),COLUMN(Z94)-'Top-Down Quantity Assumptions'!$B33+'Top-Down Quantity Assumptions'!$B$8+1)))</f>
        <v/>
      </c>
      <c r="AA108" t="str">
        <f ca="1">IF(OR(AA$12&lt;'Top-Down Quantity Assumptions'!$B33,'Top-Down Quantity Assumptions'!$B33=""),"",INDIRECT(ADDRESS(ROW(Z$102),COLUMN(AA94)-'Top-Down Quantity Assumptions'!$B33+'Top-Down Quantity Assumptions'!$B$8+1)))</f>
        <v/>
      </c>
      <c r="AB108" t="str">
        <f ca="1">IF(OR(AB$12&lt;'Top-Down Quantity Assumptions'!$B33,'Top-Down Quantity Assumptions'!$B33=""),"",INDIRECT(ADDRESS(ROW(AA$102),COLUMN(AB94)-'Top-Down Quantity Assumptions'!$B33+'Top-Down Quantity Assumptions'!$B$8+1)))</f>
        <v/>
      </c>
      <c r="AC108" t="str">
        <f ca="1">IF(OR(AC$12&lt;'Top-Down Quantity Assumptions'!$B33,'Top-Down Quantity Assumptions'!$B33=""),"",INDIRECT(ADDRESS(ROW(AB$102),COLUMN(AC94)-'Top-Down Quantity Assumptions'!$B33+'Top-Down Quantity Assumptions'!$B$8+1)))</f>
        <v/>
      </c>
      <c r="AD108" t="str">
        <f ca="1">IF(OR(AD$12&lt;'Top-Down Quantity Assumptions'!$B33,'Top-Down Quantity Assumptions'!$B33=""),"",INDIRECT(ADDRESS(ROW(AC$102),COLUMN(AD94)-'Top-Down Quantity Assumptions'!$B33+'Top-Down Quantity Assumptions'!$B$8+1)))</f>
        <v/>
      </c>
      <c r="AE108" t="str">
        <f ca="1">IF(OR(AE$12&lt;'Top-Down Quantity Assumptions'!$B33,'Top-Down Quantity Assumptions'!$B33=""),"",INDIRECT(ADDRESS(ROW(AD$102),COLUMN(AE94)-'Top-Down Quantity Assumptions'!$B33+'Top-Down Quantity Assumptions'!$B$8+1)))</f>
        <v/>
      </c>
      <c r="AF108" t="str">
        <f ca="1">IF(OR(AF$12&lt;'Top-Down Quantity Assumptions'!$B33,'Top-Down Quantity Assumptions'!$B33=""),"",INDIRECT(ADDRESS(ROW(AE$102),COLUMN(AF94)-'Top-Down Quantity Assumptions'!$B33+'Top-Down Quantity Assumptions'!$B$8+1)))</f>
        <v/>
      </c>
      <c r="AG108" t="str">
        <f ca="1">IF(OR(AG$12&lt;'Top-Down Quantity Assumptions'!$B33,'Top-Down Quantity Assumptions'!$B33=""),"",INDIRECT(ADDRESS(ROW(AF$102),COLUMN(AG94)-'Top-Down Quantity Assumptions'!$B33+'Top-Down Quantity Assumptions'!$B$8+1)))</f>
        <v/>
      </c>
      <c r="AH108" t="str">
        <f ca="1">IF(OR(AH$12&lt;'Top-Down Quantity Assumptions'!$B33,'Top-Down Quantity Assumptions'!$B33=""),"",INDIRECT(ADDRESS(ROW(AG$102),COLUMN(AH94)-'Top-Down Quantity Assumptions'!$B33+'Top-Down Quantity Assumptions'!$B$8+1)))</f>
        <v/>
      </c>
      <c r="AI108" t="str">
        <f ca="1">IF(OR(AI$12&lt;'Top-Down Quantity Assumptions'!$B33,'Top-Down Quantity Assumptions'!$B33=""),"",INDIRECT(ADDRESS(ROW(AH$102),COLUMN(AI94)-'Top-Down Quantity Assumptions'!$B33+'Top-Down Quantity Assumptions'!$B$8+1)))</f>
        <v/>
      </c>
      <c r="AJ108" t="str">
        <f ca="1">IF(OR(AJ$12&lt;'Top-Down Quantity Assumptions'!$B33,'Top-Down Quantity Assumptions'!$B33=""),"",INDIRECT(ADDRESS(ROW(AI$102),COLUMN(AJ94)-'Top-Down Quantity Assumptions'!$B33+'Top-Down Quantity Assumptions'!$B$8+1)))</f>
        <v/>
      </c>
      <c r="AK108" t="str">
        <f ca="1">IF(OR(AK$12&lt;'Top-Down Quantity Assumptions'!$B33,'Top-Down Quantity Assumptions'!$B33=""),"",INDIRECT(ADDRESS(ROW(AJ$102),COLUMN(AK94)-'Top-Down Quantity Assumptions'!$B33+'Top-Down Quantity Assumptions'!$B$8+1)))</f>
        <v/>
      </c>
    </row>
    <row r="109" spans="1:37" x14ac:dyDescent="0.25">
      <c r="A109" t="s">
        <v>43</v>
      </c>
      <c r="B109" t="str">
        <f ca="1">IF(OR(B$12&lt;'Top-Down Quantity Assumptions'!$B34,'Top-Down Quantity Assumptions'!$B34=""),"",INDIRECT(ADDRESS(ROW(A$102),COLUMN(B94)-'Top-Down Quantity Assumptions'!$B34+'Top-Down Quantity Assumptions'!$B$8+1)))</f>
        <v/>
      </c>
      <c r="C109" t="str">
        <f ca="1">IF(OR(C$12&lt;'Top-Down Quantity Assumptions'!$B34,'Top-Down Quantity Assumptions'!$B34=""),"",INDIRECT(ADDRESS(ROW(B$102),COLUMN(C94)-'Top-Down Quantity Assumptions'!$B34+'Top-Down Quantity Assumptions'!$B$8+1)))</f>
        <v/>
      </c>
      <c r="D109" t="str">
        <f ca="1">IF(OR(D$12&lt;'Top-Down Quantity Assumptions'!$B34,'Top-Down Quantity Assumptions'!$B34=""),"",INDIRECT(ADDRESS(ROW(C$102),COLUMN(D94)-'Top-Down Quantity Assumptions'!$B34+'Top-Down Quantity Assumptions'!$B$8+1)))</f>
        <v/>
      </c>
      <c r="E109" t="str">
        <f ca="1">IF(OR(E$12&lt;'Top-Down Quantity Assumptions'!$B34,'Top-Down Quantity Assumptions'!$B34=""),"",INDIRECT(ADDRESS(ROW(D$102),COLUMN(E94)-'Top-Down Quantity Assumptions'!$B34+'Top-Down Quantity Assumptions'!$B$8+1)))</f>
        <v/>
      </c>
      <c r="F109" t="str">
        <f ca="1">IF(OR(F$12&lt;'Top-Down Quantity Assumptions'!$B34,'Top-Down Quantity Assumptions'!$B34=""),"",INDIRECT(ADDRESS(ROW(E$102),COLUMN(F94)-'Top-Down Quantity Assumptions'!$B34+'Top-Down Quantity Assumptions'!$B$8+1)))</f>
        <v/>
      </c>
      <c r="G109" t="str">
        <f ca="1">IF(OR(G$12&lt;'Top-Down Quantity Assumptions'!$B34,'Top-Down Quantity Assumptions'!$B34=""),"",INDIRECT(ADDRESS(ROW(F$102),COLUMN(G94)-'Top-Down Quantity Assumptions'!$B34+'Top-Down Quantity Assumptions'!$B$8+1)))</f>
        <v/>
      </c>
      <c r="H109" t="str">
        <f ca="1">IF(OR(H$12&lt;'Top-Down Quantity Assumptions'!$B34,'Top-Down Quantity Assumptions'!$B34=""),"",INDIRECT(ADDRESS(ROW(G$102),COLUMN(H94)-'Top-Down Quantity Assumptions'!$B34+'Top-Down Quantity Assumptions'!$B$8+1)))</f>
        <v/>
      </c>
      <c r="I109" t="str">
        <f ca="1">IF(OR(I$12&lt;'Top-Down Quantity Assumptions'!$B34,'Top-Down Quantity Assumptions'!$B34=""),"",INDIRECT(ADDRESS(ROW(H$102),COLUMN(I94)-'Top-Down Quantity Assumptions'!$B34+'Top-Down Quantity Assumptions'!$B$8+1)))</f>
        <v/>
      </c>
      <c r="J109" t="str">
        <f ca="1">IF(OR(J$12&lt;'Top-Down Quantity Assumptions'!$B34,'Top-Down Quantity Assumptions'!$B34=""),"",INDIRECT(ADDRESS(ROW(I$102),COLUMN(J94)-'Top-Down Quantity Assumptions'!$B34+'Top-Down Quantity Assumptions'!$B$8+1)))</f>
        <v/>
      </c>
      <c r="K109" t="str">
        <f ca="1">IF(OR(K$12&lt;'Top-Down Quantity Assumptions'!$B34,'Top-Down Quantity Assumptions'!$B34=""),"",INDIRECT(ADDRESS(ROW(J$102),COLUMN(K94)-'Top-Down Quantity Assumptions'!$B34+'Top-Down Quantity Assumptions'!$B$8+1)))</f>
        <v/>
      </c>
      <c r="L109" t="str">
        <f ca="1">IF(OR(L$12&lt;'Top-Down Quantity Assumptions'!$B34,'Top-Down Quantity Assumptions'!$B34=""),"",INDIRECT(ADDRESS(ROW(K$102),COLUMN(L94)-'Top-Down Quantity Assumptions'!$B34+'Top-Down Quantity Assumptions'!$B$8+1)))</f>
        <v/>
      </c>
      <c r="M109" t="str">
        <f ca="1">IF(OR(M$12&lt;'Top-Down Quantity Assumptions'!$B34,'Top-Down Quantity Assumptions'!$B34=""),"",INDIRECT(ADDRESS(ROW(L$102),COLUMN(M94)-'Top-Down Quantity Assumptions'!$B34+'Top-Down Quantity Assumptions'!$B$8+1)))</f>
        <v/>
      </c>
      <c r="N109" t="str">
        <f ca="1">IF(OR(N$12&lt;'Top-Down Quantity Assumptions'!$B34,'Top-Down Quantity Assumptions'!$B34=""),"",INDIRECT(ADDRESS(ROW(M$102),COLUMN(N94)-'Top-Down Quantity Assumptions'!$B34+'Top-Down Quantity Assumptions'!$B$8+1)))</f>
        <v/>
      </c>
      <c r="O109" t="str">
        <f ca="1">IF(OR(O$12&lt;'Top-Down Quantity Assumptions'!$B34,'Top-Down Quantity Assumptions'!$B34=""),"",INDIRECT(ADDRESS(ROW(N$102),COLUMN(O94)-'Top-Down Quantity Assumptions'!$B34+'Top-Down Quantity Assumptions'!$B$8+1)))</f>
        <v/>
      </c>
      <c r="P109" t="str">
        <f ca="1">IF(OR(P$12&lt;'Top-Down Quantity Assumptions'!$B34,'Top-Down Quantity Assumptions'!$B34=""),"",INDIRECT(ADDRESS(ROW(O$102),COLUMN(P94)-'Top-Down Quantity Assumptions'!$B34+'Top-Down Quantity Assumptions'!$B$8+1)))</f>
        <v/>
      </c>
      <c r="Q109" t="str">
        <f ca="1">IF(OR(Q$12&lt;'Top-Down Quantity Assumptions'!$B34,'Top-Down Quantity Assumptions'!$B34=""),"",INDIRECT(ADDRESS(ROW(P$102),COLUMN(Q94)-'Top-Down Quantity Assumptions'!$B34+'Top-Down Quantity Assumptions'!$B$8+1)))</f>
        <v/>
      </c>
      <c r="R109" t="str">
        <f ca="1">IF(OR(R$12&lt;'Top-Down Quantity Assumptions'!$B34,'Top-Down Quantity Assumptions'!$B34=""),"",INDIRECT(ADDRESS(ROW(Q$102),COLUMN(R94)-'Top-Down Quantity Assumptions'!$B34+'Top-Down Quantity Assumptions'!$B$8+1)))</f>
        <v/>
      </c>
      <c r="S109" t="str">
        <f ca="1">IF(OR(S$12&lt;'Top-Down Quantity Assumptions'!$B34,'Top-Down Quantity Assumptions'!$B34=""),"",INDIRECT(ADDRESS(ROW(R$102),COLUMN(S94)-'Top-Down Quantity Assumptions'!$B34+'Top-Down Quantity Assumptions'!$B$8+1)))</f>
        <v/>
      </c>
      <c r="T109" t="str">
        <f ca="1">IF(OR(T$12&lt;'Top-Down Quantity Assumptions'!$B34,'Top-Down Quantity Assumptions'!$B34=""),"",INDIRECT(ADDRESS(ROW(S$102),COLUMN(T94)-'Top-Down Quantity Assumptions'!$B34+'Top-Down Quantity Assumptions'!$B$8+1)))</f>
        <v/>
      </c>
      <c r="U109" t="str">
        <f ca="1">IF(OR(U$12&lt;'Top-Down Quantity Assumptions'!$B34,'Top-Down Quantity Assumptions'!$B34=""),"",INDIRECT(ADDRESS(ROW(T$102),COLUMN(U94)-'Top-Down Quantity Assumptions'!$B34+'Top-Down Quantity Assumptions'!$B$8+1)))</f>
        <v/>
      </c>
      <c r="V109" t="str">
        <f ca="1">IF(OR(V$12&lt;'Top-Down Quantity Assumptions'!$B34,'Top-Down Quantity Assumptions'!$B34=""),"",INDIRECT(ADDRESS(ROW(U$102),COLUMN(V94)-'Top-Down Quantity Assumptions'!$B34+'Top-Down Quantity Assumptions'!$B$8+1)))</f>
        <v/>
      </c>
      <c r="W109" t="str">
        <f ca="1">IF(OR(W$12&lt;'Top-Down Quantity Assumptions'!$B34,'Top-Down Quantity Assumptions'!$B34=""),"",INDIRECT(ADDRESS(ROW(V$102),COLUMN(W94)-'Top-Down Quantity Assumptions'!$B34+'Top-Down Quantity Assumptions'!$B$8+1)))</f>
        <v/>
      </c>
      <c r="X109" t="str">
        <f ca="1">IF(OR(X$12&lt;'Top-Down Quantity Assumptions'!$B34,'Top-Down Quantity Assumptions'!$B34=""),"",INDIRECT(ADDRESS(ROW(W$102),COLUMN(X94)-'Top-Down Quantity Assumptions'!$B34+'Top-Down Quantity Assumptions'!$B$8+1)))</f>
        <v/>
      </c>
      <c r="Y109" t="str">
        <f ca="1">IF(OR(Y$12&lt;'Top-Down Quantity Assumptions'!$B34,'Top-Down Quantity Assumptions'!$B34=""),"",INDIRECT(ADDRESS(ROW(X$102),COLUMN(Y94)-'Top-Down Quantity Assumptions'!$B34+'Top-Down Quantity Assumptions'!$B$8+1)))</f>
        <v/>
      </c>
      <c r="Z109" t="str">
        <f ca="1">IF(OR(Z$12&lt;'Top-Down Quantity Assumptions'!$B34,'Top-Down Quantity Assumptions'!$B34=""),"",INDIRECT(ADDRESS(ROW(Y$102),COLUMN(Z94)-'Top-Down Quantity Assumptions'!$B34+'Top-Down Quantity Assumptions'!$B$8+1)))</f>
        <v/>
      </c>
      <c r="AA109" t="str">
        <f ca="1">IF(OR(AA$12&lt;'Top-Down Quantity Assumptions'!$B34,'Top-Down Quantity Assumptions'!$B34=""),"",INDIRECT(ADDRESS(ROW(Z$102),COLUMN(AA94)-'Top-Down Quantity Assumptions'!$B34+'Top-Down Quantity Assumptions'!$B$8+1)))</f>
        <v/>
      </c>
      <c r="AB109" t="str">
        <f ca="1">IF(OR(AB$12&lt;'Top-Down Quantity Assumptions'!$B34,'Top-Down Quantity Assumptions'!$B34=""),"",INDIRECT(ADDRESS(ROW(AA$102),COLUMN(AB94)-'Top-Down Quantity Assumptions'!$B34+'Top-Down Quantity Assumptions'!$B$8+1)))</f>
        <v/>
      </c>
      <c r="AC109" t="str">
        <f ca="1">IF(OR(AC$12&lt;'Top-Down Quantity Assumptions'!$B34,'Top-Down Quantity Assumptions'!$B34=""),"",INDIRECT(ADDRESS(ROW(AB$102),COLUMN(AC94)-'Top-Down Quantity Assumptions'!$B34+'Top-Down Quantity Assumptions'!$B$8+1)))</f>
        <v/>
      </c>
      <c r="AD109" t="str">
        <f ca="1">IF(OR(AD$12&lt;'Top-Down Quantity Assumptions'!$B34,'Top-Down Quantity Assumptions'!$B34=""),"",INDIRECT(ADDRESS(ROW(AC$102),COLUMN(AD94)-'Top-Down Quantity Assumptions'!$B34+'Top-Down Quantity Assumptions'!$B$8+1)))</f>
        <v/>
      </c>
      <c r="AE109" t="str">
        <f ca="1">IF(OR(AE$12&lt;'Top-Down Quantity Assumptions'!$B34,'Top-Down Quantity Assumptions'!$B34=""),"",INDIRECT(ADDRESS(ROW(AD$102),COLUMN(AE94)-'Top-Down Quantity Assumptions'!$B34+'Top-Down Quantity Assumptions'!$B$8+1)))</f>
        <v/>
      </c>
      <c r="AF109" t="str">
        <f ca="1">IF(OR(AF$12&lt;'Top-Down Quantity Assumptions'!$B34,'Top-Down Quantity Assumptions'!$B34=""),"",INDIRECT(ADDRESS(ROW(AE$102),COLUMN(AF94)-'Top-Down Quantity Assumptions'!$B34+'Top-Down Quantity Assumptions'!$B$8+1)))</f>
        <v/>
      </c>
      <c r="AG109" t="str">
        <f ca="1">IF(OR(AG$12&lt;'Top-Down Quantity Assumptions'!$B34,'Top-Down Quantity Assumptions'!$B34=""),"",INDIRECT(ADDRESS(ROW(AF$102),COLUMN(AG94)-'Top-Down Quantity Assumptions'!$B34+'Top-Down Quantity Assumptions'!$B$8+1)))</f>
        <v/>
      </c>
      <c r="AH109" t="str">
        <f ca="1">IF(OR(AH$12&lt;'Top-Down Quantity Assumptions'!$B34,'Top-Down Quantity Assumptions'!$B34=""),"",INDIRECT(ADDRESS(ROW(AG$102),COLUMN(AH94)-'Top-Down Quantity Assumptions'!$B34+'Top-Down Quantity Assumptions'!$B$8+1)))</f>
        <v/>
      </c>
      <c r="AI109" t="str">
        <f ca="1">IF(OR(AI$12&lt;'Top-Down Quantity Assumptions'!$B34,'Top-Down Quantity Assumptions'!$B34=""),"",INDIRECT(ADDRESS(ROW(AH$102),COLUMN(AI94)-'Top-Down Quantity Assumptions'!$B34+'Top-Down Quantity Assumptions'!$B$8+1)))</f>
        <v/>
      </c>
      <c r="AJ109" t="str">
        <f ca="1">IF(OR(AJ$12&lt;'Top-Down Quantity Assumptions'!$B34,'Top-Down Quantity Assumptions'!$B34=""),"",INDIRECT(ADDRESS(ROW(AI$102),COLUMN(AJ94)-'Top-Down Quantity Assumptions'!$B34+'Top-Down Quantity Assumptions'!$B$8+1)))</f>
        <v/>
      </c>
      <c r="AK109" t="str">
        <f ca="1">IF(OR(AK$12&lt;'Top-Down Quantity Assumptions'!$B34,'Top-Down Quantity Assumptions'!$B34=""),"",INDIRECT(ADDRESS(ROW(AJ$102),COLUMN(AK94)-'Top-Down Quantity Assumptions'!$B34+'Top-Down Quantity Assumptions'!$B$8+1)))</f>
        <v/>
      </c>
    </row>
    <row r="110" spans="1:37" x14ac:dyDescent="0.25">
      <c r="A110" t="s">
        <v>44</v>
      </c>
      <c r="B110" t="str">
        <f ca="1">IF(OR(B$12&lt;'Top-Down Quantity Assumptions'!$B35,'Top-Down Quantity Assumptions'!$B35=""),"",INDIRECT(ADDRESS(ROW(A$102),COLUMN(B95)-'Top-Down Quantity Assumptions'!$B35+'Top-Down Quantity Assumptions'!$B$8+1)))</f>
        <v/>
      </c>
      <c r="C110" t="str">
        <f ca="1">IF(OR(C$12&lt;'Top-Down Quantity Assumptions'!$B35,'Top-Down Quantity Assumptions'!$B35=""),"",INDIRECT(ADDRESS(ROW(B$102),COLUMN(C95)-'Top-Down Quantity Assumptions'!$B35+'Top-Down Quantity Assumptions'!$B$8+1)))</f>
        <v/>
      </c>
      <c r="D110" t="str">
        <f ca="1">IF(OR(D$12&lt;'Top-Down Quantity Assumptions'!$B35,'Top-Down Quantity Assumptions'!$B35=""),"",INDIRECT(ADDRESS(ROW(C$102),COLUMN(D95)-'Top-Down Quantity Assumptions'!$B35+'Top-Down Quantity Assumptions'!$B$8+1)))</f>
        <v/>
      </c>
      <c r="E110" t="str">
        <f ca="1">IF(OR(E$12&lt;'Top-Down Quantity Assumptions'!$B35,'Top-Down Quantity Assumptions'!$B35=""),"",INDIRECT(ADDRESS(ROW(D$102),COLUMN(E95)-'Top-Down Quantity Assumptions'!$B35+'Top-Down Quantity Assumptions'!$B$8+1)))</f>
        <v/>
      </c>
      <c r="F110" t="str">
        <f ca="1">IF(OR(F$12&lt;'Top-Down Quantity Assumptions'!$B35,'Top-Down Quantity Assumptions'!$B35=""),"",INDIRECT(ADDRESS(ROW(E$102),COLUMN(F95)-'Top-Down Quantity Assumptions'!$B35+'Top-Down Quantity Assumptions'!$B$8+1)))</f>
        <v/>
      </c>
      <c r="G110" t="str">
        <f ca="1">IF(OR(G$12&lt;'Top-Down Quantity Assumptions'!$B35,'Top-Down Quantity Assumptions'!$B35=""),"",INDIRECT(ADDRESS(ROW(F$102),COLUMN(G95)-'Top-Down Quantity Assumptions'!$B35+'Top-Down Quantity Assumptions'!$B$8+1)))</f>
        <v/>
      </c>
      <c r="H110" t="str">
        <f ca="1">IF(OR(H$12&lt;'Top-Down Quantity Assumptions'!$B35,'Top-Down Quantity Assumptions'!$B35=""),"",INDIRECT(ADDRESS(ROW(G$102),COLUMN(H95)-'Top-Down Quantity Assumptions'!$B35+'Top-Down Quantity Assumptions'!$B$8+1)))</f>
        <v/>
      </c>
      <c r="I110" t="str">
        <f ca="1">IF(OR(I$12&lt;'Top-Down Quantity Assumptions'!$B35,'Top-Down Quantity Assumptions'!$B35=""),"",INDIRECT(ADDRESS(ROW(H$102),COLUMN(I95)-'Top-Down Quantity Assumptions'!$B35+'Top-Down Quantity Assumptions'!$B$8+1)))</f>
        <v/>
      </c>
      <c r="J110" t="str">
        <f ca="1">IF(OR(J$12&lt;'Top-Down Quantity Assumptions'!$B35,'Top-Down Quantity Assumptions'!$B35=""),"",INDIRECT(ADDRESS(ROW(I$102),COLUMN(J95)-'Top-Down Quantity Assumptions'!$B35+'Top-Down Quantity Assumptions'!$B$8+1)))</f>
        <v/>
      </c>
      <c r="K110" t="str">
        <f ca="1">IF(OR(K$12&lt;'Top-Down Quantity Assumptions'!$B35,'Top-Down Quantity Assumptions'!$B35=""),"",INDIRECT(ADDRESS(ROW(J$102),COLUMN(K95)-'Top-Down Quantity Assumptions'!$B35+'Top-Down Quantity Assumptions'!$B$8+1)))</f>
        <v/>
      </c>
      <c r="L110" t="str">
        <f ca="1">IF(OR(L$12&lt;'Top-Down Quantity Assumptions'!$B35,'Top-Down Quantity Assumptions'!$B35=""),"",INDIRECT(ADDRESS(ROW(K$102),COLUMN(L95)-'Top-Down Quantity Assumptions'!$B35+'Top-Down Quantity Assumptions'!$B$8+1)))</f>
        <v/>
      </c>
      <c r="M110" t="str">
        <f ca="1">IF(OR(M$12&lt;'Top-Down Quantity Assumptions'!$B35,'Top-Down Quantity Assumptions'!$B35=""),"",INDIRECT(ADDRESS(ROW(L$102),COLUMN(M95)-'Top-Down Quantity Assumptions'!$B35+'Top-Down Quantity Assumptions'!$B$8+1)))</f>
        <v/>
      </c>
      <c r="N110" t="str">
        <f ca="1">IF(OR(N$12&lt;'Top-Down Quantity Assumptions'!$B35,'Top-Down Quantity Assumptions'!$B35=""),"",INDIRECT(ADDRESS(ROW(M$102),COLUMN(N95)-'Top-Down Quantity Assumptions'!$B35+'Top-Down Quantity Assumptions'!$B$8+1)))</f>
        <v/>
      </c>
      <c r="O110" t="str">
        <f ca="1">IF(OR(O$12&lt;'Top-Down Quantity Assumptions'!$B35,'Top-Down Quantity Assumptions'!$B35=""),"",INDIRECT(ADDRESS(ROW(N$102),COLUMN(O95)-'Top-Down Quantity Assumptions'!$B35+'Top-Down Quantity Assumptions'!$B$8+1)))</f>
        <v/>
      </c>
      <c r="P110" t="str">
        <f ca="1">IF(OR(P$12&lt;'Top-Down Quantity Assumptions'!$B35,'Top-Down Quantity Assumptions'!$B35=""),"",INDIRECT(ADDRESS(ROW(O$102),COLUMN(P95)-'Top-Down Quantity Assumptions'!$B35+'Top-Down Quantity Assumptions'!$B$8+1)))</f>
        <v/>
      </c>
      <c r="Q110" t="str">
        <f ca="1">IF(OR(Q$12&lt;'Top-Down Quantity Assumptions'!$B35,'Top-Down Quantity Assumptions'!$B35=""),"",INDIRECT(ADDRESS(ROW(P$102),COLUMN(Q95)-'Top-Down Quantity Assumptions'!$B35+'Top-Down Quantity Assumptions'!$B$8+1)))</f>
        <v/>
      </c>
      <c r="R110" t="str">
        <f ca="1">IF(OR(R$12&lt;'Top-Down Quantity Assumptions'!$B35,'Top-Down Quantity Assumptions'!$B35=""),"",INDIRECT(ADDRESS(ROW(Q$102),COLUMN(R95)-'Top-Down Quantity Assumptions'!$B35+'Top-Down Quantity Assumptions'!$B$8+1)))</f>
        <v/>
      </c>
      <c r="S110" t="str">
        <f ca="1">IF(OR(S$12&lt;'Top-Down Quantity Assumptions'!$B35,'Top-Down Quantity Assumptions'!$B35=""),"",INDIRECT(ADDRESS(ROW(R$102),COLUMN(S95)-'Top-Down Quantity Assumptions'!$B35+'Top-Down Quantity Assumptions'!$B$8+1)))</f>
        <v/>
      </c>
      <c r="T110" t="str">
        <f ca="1">IF(OR(T$12&lt;'Top-Down Quantity Assumptions'!$B35,'Top-Down Quantity Assumptions'!$B35=""),"",INDIRECT(ADDRESS(ROW(S$102),COLUMN(T95)-'Top-Down Quantity Assumptions'!$B35+'Top-Down Quantity Assumptions'!$B$8+1)))</f>
        <v/>
      </c>
      <c r="U110" t="str">
        <f ca="1">IF(OR(U$12&lt;'Top-Down Quantity Assumptions'!$B35,'Top-Down Quantity Assumptions'!$B35=""),"",INDIRECT(ADDRESS(ROW(T$102),COLUMN(U95)-'Top-Down Quantity Assumptions'!$B35+'Top-Down Quantity Assumptions'!$B$8+1)))</f>
        <v/>
      </c>
      <c r="V110" t="str">
        <f ca="1">IF(OR(V$12&lt;'Top-Down Quantity Assumptions'!$B35,'Top-Down Quantity Assumptions'!$B35=""),"",INDIRECT(ADDRESS(ROW(U$102),COLUMN(V95)-'Top-Down Quantity Assumptions'!$B35+'Top-Down Quantity Assumptions'!$B$8+1)))</f>
        <v/>
      </c>
      <c r="W110" t="str">
        <f ca="1">IF(OR(W$12&lt;'Top-Down Quantity Assumptions'!$B35,'Top-Down Quantity Assumptions'!$B35=""),"",INDIRECT(ADDRESS(ROW(V$102),COLUMN(W95)-'Top-Down Quantity Assumptions'!$B35+'Top-Down Quantity Assumptions'!$B$8+1)))</f>
        <v/>
      </c>
      <c r="X110" t="str">
        <f ca="1">IF(OR(X$12&lt;'Top-Down Quantity Assumptions'!$B35,'Top-Down Quantity Assumptions'!$B35=""),"",INDIRECT(ADDRESS(ROW(W$102),COLUMN(X95)-'Top-Down Quantity Assumptions'!$B35+'Top-Down Quantity Assumptions'!$B$8+1)))</f>
        <v/>
      </c>
      <c r="Y110" t="str">
        <f ca="1">IF(OR(Y$12&lt;'Top-Down Quantity Assumptions'!$B35,'Top-Down Quantity Assumptions'!$B35=""),"",INDIRECT(ADDRESS(ROW(X$102),COLUMN(Y95)-'Top-Down Quantity Assumptions'!$B35+'Top-Down Quantity Assumptions'!$B$8+1)))</f>
        <v/>
      </c>
      <c r="Z110" t="str">
        <f ca="1">IF(OR(Z$12&lt;'Top-Down Quantity Assumptions'!$B35,'Top-Down Quantity Assumptions'!$B35=""),"",INDIRECT(ADDRESS(ROW(Y$102),COLUMN(Z95)-'Top-Down Quantity Assumptions'!$B35+'Top-Down Quantity Assumptions'!$B$8+1)))</f>
        <v/>
      </c>
      <c r="AA110" t="str">
        <f ca="1">IF(OR(AA$12&lt;'Top-Down Quantity Assumptions'!$B35,'Top-Down Quantity Assumptions'!$B35=""),"",INDIRECT(ADDRESS(ROW(Z$102),COLUMN(AA95)-'Top-Down Quantity Assumptions'!$B35+'Top-Down Quantity Assumptions'!$B$8+1)))</f>
        <v/>
      </c>
      <c r="AB110" t="str">
        <f ca="1">IF(OR(AB$12&lt;'Top-Down Quantity Assumptions'!$B35,'Top-Down Quantity Assumptions'!$B35=""),"",INDIRECT(ADDRESS(ROW(AA$102),COLUMN(AB95)-'Top-Down Quantity Assumptions'!$B35+'Top-Down Quantity Assumptions'!$B$8+1)))</f>
        <v/>
      </c>
      <c r="AC110" t="str">
        <f ca="1">IF(OR(AC$12&lt;'Top-Down Quantity Assumptions'!$B35,'Top-Down Quantity Assumptions'!$B35=""),"",INDIRECT(ADDRESS(ROW(AB$102),COLUMN(AC95)-'Top-Down Quantity Assumptions'!$B35+'Top-Down Quantity Assumptions'!$B$8+1)))</f>
        <v/>
      </c>
      <c r="AD110" t="str">
        <f ca="1">IF(OR(AD$12&lt;'Top-Down Quantity Assumptions'!$B35,'Top-Down Quantity Assumptions'!$B35=""),"",INDIRECT(ADDRESS(ROW(AC$102),COLUMN(AD95)-'Top-Down Quantity Assumptions'!$B35+'Top-Down Quantity Assumptions'!$B$8+1)))</f>
        <v/>
      </c>
      <c r="AE110" t="str">
        <f ca="1">IF(OR(AE$12&lt;'Top-Down Quantity Assumptions'!$B35,'Top-Down Quantity Assumptions'!$B35=""),"",INDIRECT(ADDRESS(ROW(AD$102),COLUMN(AE95)-'Top-Down Quantity Assumptions'!$B35+'Top-Down Quantity Assumptions'!$B$8+1)))</f>
        <v/>
      </c>
      <c r="AF110" t="str">
        <f ca="1">IF(OR(AF$12&lt;'Top-Down Quantity Assumptions'!$B35,'Top-Down Quantity Assumptions'!$B35=""),"",INDIRECT(ADDRESS(ROW(AE$102),COLUMN(AF95)-'Top-Down Quantity Assumptions'!$B35+'Top-Down Quantity Assumptions'!$B$8+1)))</f>
        <v/>
      </c>
      <c r="AG110" t="str">
        <f ca="1">IF(OR(AG$12&lt;'Top-Down Quantity Assumptions'!$B35,'Top-Down Quantity Assumptions'!$B35=""),"",INDIRECT(ADDRESS(ROW(AF$102),COLUMN(AG95)-'Top-Down Quantity Assumptions'!$B35+'Top-Down Quantity Assumptions'!$B$8+1)))</f>
        <v/>
      </c>
      <c r="AH110" t="str">
        <f ca="1">IF(OR(AH$12&lt;'Top-Down Quantity Assumptions'!$B35,'Top-Down Quantity Assumptions'!$B35=""),"",INDIRECT(ADDRESS(ROW(AG$102),COLUMN(AH95)-'Top-Down Quantity Assumptions'!$B35+'Top-Down Quantity Assumptions'!$B$8+1)))</f>
        <v/>
      </c>
      <c r="AI110" t="str">
        <f ca="1">IF(OR(AI$12&lt;'Top-Down Quantity Assumptions'!$B35,'Top-Down Quantity Assumptions'!$B35=""),"",INDIRECT(ADDRESS(ROW(AH$102),COLUMN(AI95)-'Top-Down Quantity Assumptions'!$B35+'Top-Down Quantity Assumptions'!$B$8+1)))</f>
        <v/>
      </c>
      <c r="AJ110" t="str">
        <f ca="1">IF(OR(AJ$12&lt;'Top-Down Quantity Assumptions'!$B35,'Top-Down Quantity Assumptions'!$B35=""),"",INDIRECT(ADDRESS(ROW(AI$102),COLUMN(AJ95)-'Top-Down Quantity Assumptions'!$B35+'Top-Down Quantity Assumptions'!$B$8+1)))</f>
        <v/>
      </c>
      <c r="AK110" t="str">
        <f ca="1">IF(OR(AK$12&lt;'Top-Down Quantity Assumptions'!$B35,'Top-Down Quantity Assumptions'!$B35=""),"",INDIRECT(ADDRESS(ROW(AJ$102),COLUMN(AK95)-'Top-Down Quantity Assumptions'!$B35+'Top-Down Quantity Assumptions'!$B$8+1)))</f>
        <v/>
      </c>
    </row>
    <row r="111" spans="1:37" x14ac:dyDescent="0.25">
      <c r="A111" t="s">
        <v>45</v>
      </c>
      <c r="B111" t="str">
        <f ca="1">IF(OR(B$12&lt;'Top-Down Quantity Assumptions'!$B36,'Top-Down Quantity Assumptions'!$B36=""),"",INDIRECT(ADDRESS(ROW(A$102),COLUMN(B96)-'Top-Down Quantity Assumptions'!$B36+'Top-Down Quantity Assumptions'!$B$8+1)))</f>
        <v/>
      </c>
      <c r="C111" t="str">
        <f ca="1">IF(OR(C$12&lt;'Top-Down Quantity Assumptions'!$B36,'Top-Down Quantity Assumptions'!$B36=""),"",INDIRECT(ADDRESS(ROW(B$102),COLUMN(C96)-'Top-Down Quantity Assumptions'!$B36+'Top-Down Quantity Assumptions'!$B$8+1)))</f>
        <v/>
      </c>
      <c r="D111" t="str">
        <f ca="1">IF(OR(D$12&lt;'Top-Down Quantity Assumptions'!$B36,'Top-Down Quantity Assumptions'!$B36=""),"",INDIRECT(ADDRESS(ROW(C$102),COLUMN(D96)-'Top-Down Quantity Assumptions'!$B36+'Top-Down Quantity Assumptions'!$B$8+1)))</f>
        <v/>
      </c>
      <c r="E111" t="str">
        <f ca="1">IF(OR(E$12&lt;'Top-Down Quantity Assumptions'!$B36,'Top-Down Quantity Assumptions'!$B36=""),"",INDIRECT(ADDRESS(ROW(D$102),COLUMN(E96)-'Top-Down Quantity Assumptions'!$B36+'Top-Down Quantity Assumptions'!$B$8+1)))</f>
        <v/>
      </c>
      <c r="F111" t="str">
        <f ca="1">IF(OR(F$12&lt;'Top-Down Quantity Assumptions'!$B36,'Top-Down Quantity Assumptions'!$B36=""),"",INDIRECT(ADDRESS(ROW(E$102),COLUMN(F96)-'Top-Down Quantity Assumptions'!$B36+'Top-Down Quantity Assumptions'!$B$8+1)))</f>
        <v/>
      </c>
      <c r="G111" t="str">
        <f ca="1">IF(OR(G$12&lt;'Top-Down Quantity Assumptions'!$B36,'Top-Down Quantity Assumptions'!$B36=""),"",INDIRECT(ADDRESS(ROW(F$102),COLUMN(G96)-'Top-Down Quantity Assumptions'!$B36+'Top-Down Quantity Assumptions'!$B$8+1)))</f>
        <v/>
      </c>
      <c r="H111" t="str">
        <f ca="1">IF(OR(H$12&lt;'Top-Down Quantity Assumptions'!$B36,'Top-Down Quantity Assumptions'!$B36=""),"",INDIRECT(ADDRESS(ROW(G$102),COLUMN(H96)-'Top-Down Quantity Assumptions'!$B36+'Top-Down Quantity Assumptions'!$B$8+1)))</f>
        <v/>
      </c>
      <c r="I111" t="str">
        <f ca="1">IF(OR(I$12&lt;'Top-Down Quantity Assumptions'!$B36,'Top-Down Quantity Assumptions'!$B36=""),"",INDIRECT(ADDRESS(ROW(H$102),COLUMN(I96)-'Top-Down Quantity Assumptions'!$B36+'Top-Down Quantity Assumptions'!$B$8+1)))</f>
        <v/>
      </c>
      <c r="J111" t="str">
        <f ca="1">IF(OR(J$12&lt;'Top-Down Quantity Assumptions'!$B36,'Top-Down Quantity Assumptions'!$B36=""),"",INDIRECT(ADDRESS(ROW(I$102),COLUMN(J96)-'Top-Down Quantity Assumptions'!$B36+'Top-Down Quantity Assumptions'!$B$8+1)))</f>
        <v/>
      </c>
      <c r="K111" t="str">
        <f ca="1">IF(OR(K$12&lt;'Top-Down Quantity Assumptions'!$B36,'Top-Down Quantity Assumptions'!$B36=""),"",INDIRECT(ADDRESS(ROW(J$102),COLUMN(K96)-'Top-Down Quantity Assumptions'!$B36+'Top-Down Quantity Assumptions'!$B$8+1)))</f>
        <v/>
      </c>
      <c r="L111" t="str">
        <f ca="1">IF(OR(L$12&lt;'Top-Down Quantity Assumptions'!$B36,'Top-Down Quantity Assumptions'!$B36=""),"",INDIRECT(ADDRESS(ROW(K$102),COLUMN(L96)-'Top-Down Quantity Assumptions'!$B36+'Top-Down Quantity Assumptions'!$B$8+1)))</f>
        <v/>
      </c>
      <c r="M111" t="str">
        <f ca="1">IF(OR(M$12&lt;'Top-Down Quantity Assumptions'!$B36,'Top-Down Quantity Assumptions'!$B36=""),"",INDIRECT(ADDRESS(ROW(L$102),COLUMN(M96)-'Top-Down Quantity Assumptions'!$B36+'Top-Down Quantity Assumptions'!$B$8+1)))</f>
        <v/>
      </c>
      <c r="N111" t="str">
        <f ca="1">IF(OR(N$12&lt;'Top-Down Quantity Assumptions'!$B36,'Top-Down Quantity Assumptions'!$B36=""),"",INDIRECT(ADDRESS(ROW(M$102),COLUMN(N96)-'Top-Down Quantity Assumptions'!$B36+'Top-Down Quantity Assumptions'!$B$8+1)))</f>
        <v/>
      </c>
      <c r="O111" t="str">
        <f ca="1">IF(OR(O$12&lt;'Top-Down Quantity Assumptions'!$B36,'Top-Down Quantity Assumptions'!$B36=""),"",INDIRECT(ADDRESS(ROW(N$102),COLUMN(O96)-'Top-Down Quantity Assumptions'!$B36+'Top-Down Quantity Assumptions'!$B$8+1)))</f>
        <v/>
      </c>
      <c r="P111" t="str">
        <f ca="1">IF(OR(P$12&lt;'Top-Down Quantity Assumptions'!$B36,'Top-Down Quantity Assumptions'!$B36=""),"",INDIRECT(ADDRESS(ROW(O$102),COLUMN(P96)-'Top-Down Quantity Assumptions'!$B36+'Top-Down Quantity Assumptions'!$B$8+1)))</f>
        <v/>
      </c>
      <c r="Q111" t="str">
        <f ca="1">IF(OR(Q$12&lt;'Top-Down Quantity Assumptions'!$B36,'Top-Down Quantity Assumptions'!$B36=""),"",INDIRECT(ADDRESS(ROW(P$102),COLUMN(Q96)-'Top-Down Quantity Assumptions'!$B36+'Top-Down Quantity Assumptions'!$B$8+1)))</f>
        <v/>
      </c>
      <c r="R111" t="str">
        <f ca="1">IF(OR(R$12&lt;'Top-Down Quantity Assumptions'!$B36,'Top-Down Quantity Assumptions'!$B36=""),"",INDIRECT(ADDRESS(ROW(Q$102),COLUMN(R96)-'Top-Down Quantity Assumptions'!$B36+'Top-Down Quantity Assumptions'!$B$8+1)))</f>
        <v/>
      </c>
      <c r="S111" t="str">
        <f ca="1">IF(OR(S$12&lt;'Top-Down Quantity Assumptions'!$B36,'Top-Down Quantity Assumptions'!$B36=""),"",INDIRECT(ADDRESS(ROW(R$102),COLUMN(S96)-'Top-Down Quantity Assumptions'!$B36+'Top-Down Quantity Assumptions'!$B$8+1)))</f>
        <v/>
      </c>
      <c r="T111" t="str">
        <f ca="1">IF(OR(T$12&lt;'Top-Down Quantity Assumptions'!$B36,'Top-Down Quantity Assumptions'!$B36=""),"",INDIRECT(ADDRESS(ROW(S$102),COLUMN(T96)-'Top-Down Quantity Assumptions'!$B36+'Top-Down Quantity Assumptions'!$B$8+1)))</f>
        <v/>
      </c>
      <c r="U111" t="str">
        <f ca="1">IF(OR(U$12&lt;'Top-Down Quantity Assumptions'!$B36,'Top-Down Quantity Assumptions'!$B36=""),"",INDIRECT(ADDRESS(ROW(T$102),COLUMN(U96)-'Top-Down Quantity Assumptions'!$B36+'Top-Down Quantity Assumptions'!$B$8+1)))</f>
        <v/>
      </c>
      <c r="V111" t="str">
        <f ca="1">IF(OR(V$12&lt;'Top-Down Quantity Assumptions'!$B36,'Top-Down Quantity Assumptions'!$B36=""),"",INDIRECT(ADDRESS(ROW(U$102),COLUMN(V96)-'Top-Down Quantity Assumptions'!$B36+'Top-Down Quantity Assumptions'!$B$8+1)))</f>
        <v/>
      </c>
      <c r="W111" t="str">
        <f ca="1">IF(OR(W$12&lt;'Top-Down Quantity Assumptions'!$B36,'Top-Down Quantity Assumptions'!$B36=""),"",INDIRECT(ADDRESS(ROW(V$102),COLUMN(W96)-'Top-Down Quantity Assumptions'!$B36+'Top-Down Quantity Assumptions'!$B$8+1)))</f>
        <v/>
      </c>
      <c r="X111" t="str">
        <f ca="1">IF(OR(X$12&lt;'Top-Down Quantity Assumptions'!$B36,'Top-Down Quantity Assumptions'!$B36=""),"",INDIRECT(ADDRESS(ROW(W$102),COLUMN(X96)-'Top-Down Quantity Assumptions'!$B36+'Top-Down Quantity Assumptions'!$B$8+1)))</f>
        <v/>
      </c>
      <c r="Y111" t="str">
        <f ca="1">IF(OR(Y$12&lt;'Top-Down Quantity Assumptions'!$B36,'Top-Down Quantity Assumptions'!$B36=""),"",INDIRECT(ADDRESS(ROW(X$102),COLUMN(Y96)-'Top-Down Quantity Assumptions'!$B36+'Top-Down Quantity Assumptions'!$B$8+1)))</f>
        <v/>
      </c>
      <c r="Z111" t="str">
        <f ca="1">IF(OR(Z$12&lt;'Top-Down Quantity Assumptions'!$B36,'Top-Down Quantity Assumptions'!$B36=""),"",INDIRECT(ADDRESS(ROW(Y$102),COLUMN(Z96)-'Top-Down Quantity Assumptions'!$B36+'Top-Down Quantity Assumptions'!$B$8+1)))</f>
        <v/>
      </c>
      <c r="AA111" t="str">
        <f ca="1">IF(OR(AA$12&lt;'Top-Down Quantity Assumptions'!$B36,'Top-Down Quantity Assumptions'!$B36=""),"",INDIRECT(ADDRESS(ROW(Z$102),COLUMN(AA96)-'Top-Down Quantity Assumptions'!$B36+'Top-Down Quantity Assumptions'!$B$8+1)))</f>
        <v/>
      </c>
      <c r="AB111" t="str">
        <f ca="1">IF(OR(AB$12&lt;'Top-Down Quantity Assumptions'!$B36,'Top-Down Quantity Assumptions'!$B36=""),"",INDIRECT(ADDRESS(ROW(AA$102),COLUMN(AB96)-'Top-Down Quantity Assumptions'!$B36+'Top-Down Quantity Assumptions'!$B$8+1)))</f>
        <v/>
      </c>
      <c r="AC111" t="str">
        <f ca="1">IF(OR(AC$12&lt;'Top-Down Quantity Assumptions'!$B36,'Top-Down Quantity Assumptions'!$B36=""),"",INDIRECT(ADDRESS(ROW(AB$102),COLUMN(AC96)-'Top-Down Quantity Assumptions'!$B36+'Top-Down Quantity Assumptions'!$B$8+1)))</f>
        <v/>
      </c>
      <c r="AD111" t="str">
        <f ca="1">IF(OR(AD$12&lt;'Top-Down Quantity Assumptions'!$B36,'Top-Down Quantity Assumptions'!$B36=""),"",INDIRECT(ADDRESS(ROW(AC$102),COLUMN(AD96)-'Top-Down Quantity Assumptions'!$B36+'Top-Down Quantity Assumptions'!$B$8+1)))</f>
        <v/>
      </c>
      <c r="AE111" t="str">
        <f ca="1">IF(OR(AE$12&lt;'Top-Down Quantity Assumptions'!$B36,'Top-Down Quantity Assumptions'!$B36=""),"",INDIRECT(ADDRESS(ROW(AD$102),COLUMN(AE96)-'Top-Down Quantity Assumptions'!$B36+'Top-Down Quantity Assumptions'!$B$8+1)))</f>
        <v/>
      </c>
      <c r="AF111" t="str">
        <f ca="1">IF(OR(AF$12&lt;'Top-Down Quantity Assumptions'!$B36,'Top-Down Quantity Assumptions'!$B36=""),"",INDIRECT(ADDRESS(ROW(AE$102),COLUMN(AF96)-'Top-Down Quantity Assumptions'!$B36+'Top-Down Quantity Assumptions'!$B$8+1)))</f>
        <v/>
      </c>
      <c r="AG111" t="str">
        <f ca="1">IF(OR(AG$12&lt;'Top-Down Quantity Assumptions'!$B36,'Top-Down Quantity Assumptions'!$B36=""),"",INDIRECT(ADDRESS(ROW(AF$102),COLUMN(AG96)-'Top-Down Quantity Assumptions'!$B36+'Top-Down Quantity Assumptions'!$B$8+1)))</f>
        <v/>
      </c>
      <c r="AH111" t="str">
        <f ca="1">IF(OR(AH$12&lt;'Top-Down Quantity Assumptions'!$B36,'Top-Down Quantity Assumptions'!$B36=""),"",INDIRECT(ADDRESS(ROW(AG$102),COLUMN(AH96)-'Top-Down Quantity Assumptions'!$B36+'Top-Down Quantity Assumptions'!$B$8+1)))</f>
        <v/>
      </c>
      <c r="AI111" t="str">
        <f ca="1">IF(OR(AI$12&lt;'Top-Down Quantity Assumptions'!$B36,'Top-Down Quantity Assumptions'!$B36=""),"",INDIRECT(ADDRESS(ROW(AH$102),COLUMN(AI96)-'Top-Down Quantity Assumptions'!$B36+'Top-Down Quantity Assumptions'!$B$8+1)))</f>
        <v/>
      </c>
      <c r="AJ111" t="str">
        <f ca="1">IF(OR(AJ$12&lt;'Top-Down Quantity Assumptions'!$B36,'Top-Down Quantity Assumptions'!$B36=""),"",INDIRECT(ADDRESS(ROW(AI$102),COLUMN(AJ96)-'Top-Down Quantity Assumptions'!$B36+'Top-Down Quantity Assumptions'!$B$8+1)))</f>
        <v/>
      </c>
      <c r="AK111" t="str">
        <f ca="1">IF(OR(AK$12&lt;'Top-Down Quantity Assumptions'!$B36,'Top-Down Quantity Assumptions'!$B36=""),"",INDIRECT(ADDRESS(ROW(AJ$102),COLUMN(AK96)-'Top-Down Quantity Assumptions'!$B36+'Top-Down Quantity Assumptions'!$B$8+1)))</f>
        <v/>
      </c>
    </row>
    <row r="112" spans="1:37" x14ac:dyDescent="0.25">
      <c r="A112" t="s">
        <v>46</v>
      </c>
      <c r="B112" t="str">
        <f ca="1">IF(OR(B$12&lt;'Top-Down Quantity Assumptions'!$B37,'Top-Down Quantity Assumptions'!$B37=""),"",INDIRECT(ADDRESS(ROW(A$102),COLUMN(B97)-'Top-Down Quantity Assumptions'!$B37+'Top-Down Quantity Assumptions'!$B$8+1)))</f>
        <v/>
      </c>
      <c r="C112" t="str">
        <f ca="1">IF(OR(C$12&lt;'Top-Down Quantity Assumptions'!$B37,'Top-Down Quantity Assumptions'!$B37=""),"",INDIRECT(ADDRESS(ROW(B$102),COLUMN(C97)-'Top-Down Quantity Assumptions'!$B37+'Top-Down Quantity Assumptions'!$B$8+1)))</f>
        <v/>
      </c>
      <c r="D112" t="str">
        <f ca="1">IF(OR(D$12&lt;'Top-Down Quantity Assumptions'!$B37,'Top-Down Quantity Assumptions'!$B37=""),"",INDIRECT(ADDRESS(ROW(C$102),COLUMN(D97)-'Top-Down Quantity Assumptions'!$B37+'Top-Down Quantity Assumptions'!$B$8+1)))</f>
        <v/>
      </c>
      <c r="E112" t="str">
        <f ca="1">IF(OR(E$12&lt;'Top-Down Quantity Assumptions'!$B37,'Top-Down Quantity Assumptions'!$B37=""),"",INDIRECT(ADDRESS(ROW(D$102),COLUMN(E97)-'Top-Down Quantity Assumptions'!$B37+'Top-Down Quantity Assumptions'!$B$8+1)))</f>
        <v/>
      </c>
      <c r="F112" t="str">
        <f ca="1">IF(OR(F$12&lt;'Top-Down Quantity Assumptions'!$B37,'Top-Down Quantity Assumptions'!$B37=""),"",INDIRECT(ADDRESS(ROW(E$102),COLUMN(F97)-'Top-Down Quantity Assumptions'!$B37+'Top-Down Quantity Assumptions'!$B$8+1)))</f>
        <v/>
      </c>
      <c r="G112" t="str">
        <f ca="1">IF(OR(G$12&lt;'Top-Down Quantity Assumptions'!$B37,'Top-Down Quantity Assumptions'!$B37=""),"",INDIRECT(ADDRESS(ROW(F$102),COLUMN(G97)-'Top-Down Quantity Assumptions'!$B37+'Top-Down Quantity Assumptions'!$B$8+1)))</f>
        <v/>
      </c>
      <c r="H112" t="str">
        <f ca="1">IF(OR(H$12&lt;'Top-Down Quantity Assumptions'!$B37,'Top-Down Quantity Assumptions'!$B37=""),"",INDIRECT(ADDRESS(ROW(G$102),COLUMN(H97)-'Top-Down Quantity Assumptions'!$B37+'Top-Down Quantity Assumptions'!$B$8+1)))</f>
        <v/>
      </c>
      <c r="I112" t="str">
        <f ca="1">IF(OR(I$12&lt;'Top-Down Quantity Assumptions'!$B37,'Top-Down Quantity Assumptions'!$B37=""),"",INDIRECT(ADDRESS(ROW(H$102),COLUMN(I97)-'Top-Down Quantity Assumptions'!$B37+'Top-Down Quantity Assumptions'!$B$8+1)))</f>
        <v/>
      </c>
      <c r="J112" t="str">
        <f ca="1">IF(OR(J$12&lt;'Top-Down Quantity Assumptions'!$B37,'Top-Down Quantity Assumptions'!$B37=""),"",INDIRECT(ADDRESS(ROW(I$102),COLUMN(J97)-'Top-Down Quantity Assumptions'!$B37+'Top-Down Quantity Assumptions'!$B$8+1)))</f>
        <v/>
      </c>
      <c r="K112" t="str">
        <f ca="1">IF(OR(K$12&lt;'Top-Down Quantity Assumptions'!$B37,'Top-Down Quantity Assumptions'!$B37=""),"",INDIRECT(ADDRESS(ROW(J$102),COLUMN(K97)-'Top-Down Quantity Assumptions'!$B37+'Top-Down Quantity Assumptions'!$B$8+1)))</f>
        <v/>
      </c>
      <c r="L112" t="str">
        <f ca="1">IF(OR(L$12&lt;'Top-Down Quantity Assumptions'!$B37,'Top-Down Quantity Assumptions'!$B37=""),"",INDIRECT(ADDRESS(ROW(K$102),COLUMN(L97)-'Top-Down Quantity Assumptions'!$B37+'Top-Down Quantity Assumptions'!$B$8+1)))</f>
        <v/>
      </c>
      <c r="M112" t="str">
        <f ca="1">IF(OR(M$12&lt;'Top-Down Quantity Assumptions'!$B37,'Top-Down Quantity Assumptions'!$B37=""),"",INDIRECT(ADDRESS(ROW(L$102),COLUMN(M97)-'Top-Down Quantity Assumptions'!$B37+'Top-Down Quantity Assumptions'!$B$8+1)))</f>
        <v/>
      </c>
      <c r="N112" t="str">
        <f ca="1">IF(OR(N$12&lt;'Top-Down Quantity Assumptions'!$B37,'Top-Down Quantity Assumptions'!$B37=""),"",INDIRECT(ADDRESS(ROW(M$102),COLUMN(N97)-'Top-Down Quantity Assumptions'!$B37+'Top-Down Quantity Assumptions'!$B$8+1)))</f>
        <v/>
      </c>
      <c r="O112" t="str">
        <f ca="1">IF(OR(O$12&lt;'Top-Down Quantity Assumptions'!$B37,'Top-Down Quantity Assumptions'!$B37=""),"",INDIRECT(ADDRESS(ROW(N$102),COLUMN(O97)-'Top-Down Quantity Assumptions'!$B37+'Top-Down Quantity Assumptions'!$B$8+1)))</f>
        <v/>
      </c>
      <c r="P112" t="str">
        <f ca="1">IF(OR(P$12&lt;'Top-Down Quantity Assumptions'!$B37,'Top-Down Quantity Assumptions'!$B37=""),"",INDIRECT(ADDRESS(ROW(O$102),COLUMN(P97)-'Top-Down Quantity Assumptions'!$B37+'Top-Down Quantity Assumptions'!$B$8+1)))</f>
        <v/>
      </c>
      <c r="Q112" t="str">
        <f ca="1">IF(OR(Q$12&lt;'Top-Down Quantity Assumptions'!$B37,'Top-Down Quantity Assumptions'!$B37=""),"",INDIRECT(ADDRESS(ROW(P$102),COLUMN(Q97)-'Top-Down Quantity Assumptions'!$B37+'Top-Down Quantity Assumptions'!$B$8+1)))</f>
        <v/>
      </c>
      <c r="R112" t="str">
        <f ca="1">IF(OR(R$12&lt;'Top-Down Quantity Assumptions'!$B37,'Top-Down Quantity Assumptions'!$B37=""),"",INDIRECT(ADDRESS(ROW(Q$102),COLUMN(R97)-'Top-Down Quantity Assumptions'!$B37+'Top-Down Quantity Assumptions'!$B$8+1)))</f>
        <v/>
      </c>
      <c r="S112" t="str">
        <f ca="1">IF(OR(S$12&lt;'Top-Down Quantity Assumptions'!$B37,'Top-Down Quantity Assumptions'!$B37=""),"",INDIRECT(ADDRESS(ROW(R$102),COLUMN(S97)-'Top-Down Quantity Assumptions'!$B37+'Top-Down Quantity Assumptions'!$B$8+1)))</f>
        <v/>
      </c>
      <c r="T112" t="str">
        <f ca="1">IF(OR(T$12&lt;'Top-Down Quantity Assumptions'!$B37,'Top-Down Quantity Assumptions'!$B37=""),"",INDIRECT(ADDRESS(ROW(S$102),COLUMN(T97)-'Top-Down Quantity Assumptions'!$B37+'Top-Down Quantity Assumptions'!$B$8+1)))</f>
        <v/>
      </c>
      <c r="U112" t="str">
        <f ca="1">IF(OR(U$12&lt;'Top-Down Quantity Assumptions'!$B37,'Top-Down Quantity Assumptions'!$B37=""),"",INDIRECT(ADDRESS(ROW(T$102),COLUMN(U97)-'Top-Down Quantity Assumptions'!$B37+'Top-Down Quantity Assumptions'!$B$8+1)))</f>
        <v/>
      </c>
      <c r="V112" t="str">
        <f ca="1">IF(OR(V$12&lt;'Top-Down Quantity Assumptions'!$B37,'Top-Down Quantity Assumptions'!$B37=""),"",INDIRECT(ADDRESS(ROW(U$102),COLUMN(V97)-'Top-Down Quantity Assumptions'!$B37+'Top-Down Quantity Assumptions'!$B$8+1)))</f>
        <v/>
      </c>
      <c r="W112" t="str">
        <f ca="1">IF(OR(W$12&lt;'Top-Down Quantity Assumptions'!$B37,'Top-Down Quantity Assumptions'!$B37=""),"",INDIRECT(ADDRESS(ROW(V$102),COLUMN(W97)-'Top-Down Quantity Assumptions'!$B37+'Top-Down Quantity Assumptions'!$B$8+1)))</f>
        <v/>
      </c>
      <c r="X112" t="str">
        <f ca="1">IF(OR(X$12&lt;'Top-Down Quantity Assumptions'!$B37,'Top-Down Quantity Assumptions'!$B37=""),"",INDIRECT(ADDRESS(ROW(W$102),COLUMN(X97)-'Top-Down Quantity Assumptions'!$B37+'Top-Down Quantity Assumptions'!$B$8+1)))</f>
        <v/>
      </c>
      <c r="Y112" t="str">
        <f ca="1">IF(OR(Y$12&lt;'Top-Down Quantity Assumptions'!$B37,'Top-Down Quantity Assumptions'!$B37=""),"",INDIRECT(ADDRESS(ROW(X$102),COLUMN(Y97)-'Top-Down Quantity Assumptions'!$B37+'Top-Down Quantity Assumptions'!$B$8+1)))</f>
        <v/>
      </c>
      <c r="Z112" t="str">
        <f ca="1">IF(OR(Z$12&lt;'Top-Down Quantity Assumptions'!$B37,'Top-Down Quantity Assumptions'!$B37=""),"",INDIRECT(ADDRESS(ROW(Y$102),COLUMN(Z97)-'Top-Down Quantity Assumptions'!$B37+'Top-Down Quantity Assumptions'!$B$8+1)))</f>
        <v/>
      </c>
      <c r="AA112" t="str">
        <f ca="1">IF(OR(AA$12&lt;'Top-Down Quantity Assumptions'!$B37,'Top-Down Quantity Assumptions'!$B37=""),"",INDIRECT(ADDRESS(ROW(Z$102),COLUMN(AA97)-'Top-Down Quantity Assumptions'!$B37+'Top-Down Quantity Assumptions'!$B$8+1)))</f>
        <v/>
      </c>
      <c r="AB112" t="str">
        <f ca="1">IF(OR(AB$12&lt;'Top-Down Quantity Assumptions'!$B37,'Top-Down Quantity Assumptions'!$B37=""),"",INDIRECT(ADDRESS(ROW(AA$102),COLUMN(AB97)-'Top-Down Quantity Assumptions'!$B37+'Top-Down Quantity Assumptions'!$B$8+1)))</f>
        <v/>
      </c>
      <c r="AC112" t="str">
        <f ca="1">IF(OR(AC$12&lt;'Top-Down Quantity Assumptions'!$B37,'Top-Down Quantity Assumptions'!$B37=""),"",INDIRECT(ADDRESS(ROW(AB$102),COLUMN(AC97)-'Top-Down Quantity Assumptions'!$B37+'Top-Down Quantity Assumptions'!$B$8+1)))</f>
        <v/>
      </c>
      <c r="AD112" t="str">
        <f ca="1">IF(OR(AD$12&lt;'Top-Down Quantity Assumptions'!$B37,'Top-Down Quantity Assumptions'!$B37=""),"",INDIRECT(ADDRESS(ROW(AC$102),COLUMN(AD97)-'Top-Down Quantity Assumptions'!$B37+'Top-Down Quantity Assumptions'!$B$8+1)))</f>
        <v/>
      </c>
      <c r="AE112" t="str">
        <f ca="1">IF(OR(AE$12&lt;'Top-Down Quantity Assumptions'!$B37,'Top-Down Quantity Assumptions'!$B37=""),"",INDIRECT(ADDRESS(ROW(AD$102),COLUMN(AE97)-'Top-Down Quantity Assumptions'!$B37+'Top-Down Quantity Assumptions'!$B$8+1)))</f>
        <v/>
      </c>
      <c r="AF112" t="str">
        <f ca="1">IF(OR(AF$12&lt;'Top-Down Quantity Assumptions'!$B37,'Top-Down Quantity Assumptions'!$B37=""),"",INDIRECT(ADDRESS(ROW(AE$102),COLUMN(AF97)-'Top-Down Quantity Assumptions'!$B37+'Top-Down Quantity Assumptions'!$B$8+1)))</f>
        <v/>
      </c>
      <c r="AG112" t="str">
        <f ca="1">IF(OR(AG$12&lt;'Top-Down Quantity Assumptions'!$B37,'Top-Down Quantity Assumptions'!$B37=""),"",INDIRECT(ADDRESS(ROW(AF$102),COLUMN(AG97)-'Top-Down Quantity Assumptions'!$B37+'Top-Down Quantity Assumptions'!$B$8+1)))</f>
        <v/>
      </c>
      <c r="AH112" t="str">
        <f ca="1">IF(OR(AH$12&lt;'Top-Down Quantity Assumptions'!$B37,'Top-Down Quantity Assumptions'!$B37=""),"",INDIRECT(ADDRESS(ROW(AG$102),COLUMN(AH97)-'Top-Down Quantity Assumptions'!$B37+'Top-Down Quantity Assumptions'!$B$8+1)))</f>
        <v/>
      </c>
      <c r="AI112" t="str">
        <f ca="1">IF(OR(AI$12&lt;'Top-Down Quantity Assumptions'!$B37,'Top-Down Quantity Assumptions'!$B37=""),"",INDIRECT(ADDRESS(ROW(AH$102),COLUMN(AI97)-'Top-Down Quantity Assumptions'!$B37+'Top-Down Quantity Assumptions'!$B$8+1)))</f>
        <v/>
      </c>
      <c r="AJ112" t="str">
        <f ca="1">IF(OR(AJ$12&lt;'Top-Down Quantity Assumptions'!$B37,'Top-Down Quantity Assumptions'!$B37=""),"",INDIRECT(ADDRESS(ROW(AI$102),COLUMN(AJ97)-'Top-Down Quantity Assumptions'!$B37+'Top-Down Quantity Assumptions'!$B$8+1)))</f>
        <v/>
      </c>
      <c r="AK112" t="str">
        <f ca="1">IF(OR(AK$12&lt;'Top-Down Quantity Assumptions'!$B37,'Top-Down Quantity Assumptions'!$B37=""),"",INDIRECT(ADDRESS(ROW(AJ$102),COLUMN(AK97)-'Top-Down Quantity Assumptions'!$B37+'Top-Down Quantity Assumptions'!$B$8+1)))</f>
        <v/>
      </c>
    </row>
    <row r="113" spans="1:37" x14ac:dyDescent="0.25">
      <c r="A113" t="s">
        <v>47</v>
      </c>
      <c r="B113" t="str">
        <f ca="1">IF(OR(B$12&lt;'Top-Down Quantity Assumptions'!$B38,'Top-Down Quantity Assumptions'!$B38=""),"",INDIRECT(ADDRESS(ROW(A$102),COLUMN(B98)-'Top-Down Quantity Assumptions'!$B38+'Top-Down Quantity Assumptions'!$B$8+1)))</f>
        <v/>
      </c>
      <c r="C113" t="str">
        <f ca="1">IF(OR(C$12&lt;'Top-Down Quantity Assumptions'!$B38,'Top-Down Quantity Assumptions'!$B38=""),"",INDIRECT(ADDRESS(ROW(B$102),COLUMN(C98)-'Top-Down Quantity Assumptions'!$B38+'Top-Down Quantity Assumptions'!$B$8+1)))</f>
        <v/>
      </c>
      <c r="D113" t="str">
        <f ca="1">IF(OR(D$12&lt;'Top-Down Quantity Assumptions'!$B38,'Top-Down Quantity Assumptions'!$B38=""),"",INDIRECT(ADDRESS(ROW(C$102),COLUMN(D98)-'Top-Down Quantity Assumptions'!$B38+'Top-Down Quantity Assumptions'!$B$8+1)))</f>
        <v/>
      </c>
      <c r="E113" t="str">
        <f ca="1">IF(OR(E$12&lt;'Top-Down Quantity Assumptions'!$B38,'Top-Down Quantity Assumptions'!$B38=""),"",INDIRECT(ADDRESS(ROW(D$102),COLUMN(E98)-'Top-Down Quantity Assumptions'!$B38+'Top-Down Quantity Assumptions'!$B$8+1)))</f>
        <v/>
      </c>
      <c r="F113" t="str">
        <f ca="1">IF(OR(F$12&lt;'Top-Down Quantity Assumptions'!$B38,'Top-Down Quantity Assumptions'!$B38=""),"",INDIRECT(ADDRESS(ROW(E$102),COLUMN(F98)-'Top-Down Quantity Assumptions'!$B38+'Top-Down Quantity Assumptions'!$B$8+1)))</f>
        <v/>
      </c>
      <c r="G113" t="str">
        <f ca="1">IF(OR(G$12&lt;'Top-Down Quantity Assumptions'!$B38,'Top-Down Quantity Assumptions'!$B38=""),"",INDIRECT(ADDRESS(ROW(F$102),COLUMN(G98)-'Top-Down Quantity Assumptions'!$B38+'Top-Down Quantity Assumptions'!$B$8+1)))</f>
        <v/>
      </c>
      <c r="H113" t="str">
        <f ca="1">IF(OR(H$12&lt;'Top-Down Quantity Assumptions'!$B38,'Top-Down Quantity Assumptions'!$B38=""),"",INDIRECT(ADDRESS(ROW(G$102),COLUMN(H98)-'Top-Down Quantity Assumptions'!$B38+'Top-Down Quantity Assumptions'!$B$8+1)))</f>
        <v/>
      </c>
      <c r="I113" t="str">
        <f ca="1">IF(OR(I$12&lt;'Top-Down Quantity Assumptions'!$B38,'Top-Down Quantity Assumptions'!$B38=""),"",INDIRECT(ADDRESS(ROW(H$102),COLUMN(I98)-'Top-Down Quantity Assumptions'!$B38+'Top-Down Quantity Assumptions'!$B$8+1)))</f>
        <v/>
      </c>
      <c r="J113" t="str">
        <f ca="1">IF(OR(J$12&lt;'Top-Down Quantity Assumptions'!$B38,'Top-Down Quantity Assumptions'!$B38=""),"",INDIRECT(ADDRESS(ROW(I$102),COLUMN(J98)-'Top-Down Quantity Assumptions'!$B38+'Top-Down Quantity Assumptions'!$B$8+1)))</f>
        <v/>
      </c>
      <c r="K113" t="str">
        <f ca="1">IF(OR(K$12&lt;'Top-Down Quantity Assumptions'!$B38,'Top-Down Quantity Assumptions'!$B38=""),"",INDIRECT(ADDRESS(ROW(J$102),COLUMN(K98)-'Top-Down Quantity Assumptions'!$B38+'Top-Down Quantity Assumptions'!$B$8+1)))</f>
        <v/>
      </c>
      <c r="L113" t="str">
        <f ca="1">IF(OR(L$12&lt;'Top-Down Quantity Assumptions'!$B38,'Top-Down Quantity Assumptions'!$B38=""),"",INDIRECT(ADDRESS(ROW(K$102),COLUMN(L98)-'Top-Down Quantity Assumptions'!$B38+'Top-Down Quantity Assumptions'!$B$8+1)))</f>
        <v/>
      </c>
      <c r="M113" t="str">
        <f ca="1">IF(OR(M$12&lt;'Top-Down Quantity Assumptions'!$B38,'Top-Down Quantity Assumptions'!$B38=""),"",INDIRECT(ADDRESS(ROW(L$102),COLUMN(M98)-'Top-Down Quantity Assumptions'!$B38+'Top-Down Quantity Assumptions'!$B$8+1)))</f>
        <v/>
      </c>
      <c r="N113" t="str">
        <f ca="1">IF(OR(N$12&lt;'Top-Down Quantity Assumptions'!$B38,'Top-Down Quantity Assumptions'!$B38=""),"",INDIRECT(ADDRESS(ROW(M$102),COLUMN(N98)-'Top-Down Quantity Assumptions'!$B38+'Top-Down Quantity Assumptions'!$B$8+1)))</f>
        <v/>
      </c>
      <c r="O113" t="str">
        <f ca="1">IF(OR(O$12&lt;'Top-Down Quantity Assumptions'!$B38,'Top-Down Quantity Assumptions'!$B38=""),"",INDIRECT(ADDRESS(ROW(N$102),COLUMN(O98)-'Top-Down Quantity Assumptions'!$B38+'Top-Down Quantity Assumptions'!$B$8+1)))</f>
        <v/>
      </c>
      <c r="P113" t="str">
        <f ca="1">IF(OR(P$12&lt;'Top-Down Quantity Assumptions'!$B38,'Top-Down Quantity Assumptions'!$B38=""),"",INDIRECT(ADDRESS(ROW(O$102),COLUMN(P98)-'Top-Down Quantity Assumptions'!$B38+'Top-Down Quantity Assumptions'!$B$8+1)))</f>
        <v/>
      </c>
      <c r="Q113" t="str">
        <f ca="1">IF(OR(Q$12&lt;'Top-Down Quantity Assumptions'!$B38,'Top-Down Quantity Assumptions'!$B38=""),"",INDIRECT(ADDRESS(ROW(P$102),COLUMN(Q98)-'Top-Down Quantity Assumptions'!$B38+'Top-Down Quantity Assumptions'!$B$8+1)))</f>
        <v/>
      </c>
      <c r="R113" t="str">
        <f ca="1">IF(OR(R$12&lt;'Top-Down Quantity Assumptions'!$B38,'Top-Down Quantity Assumptions'!$B38=""),"",INDIRECT(ADDRESS(ROW(Q$102),COLUMN(R98)-'Top-Down Quantity Assumptions'!$B38+'Top-Down Quantity Assumptions'!$B$8+1)))</f>
        <v/>
      </c>
      <c r="S113" t="str">
        <f ca="1">IF(OR(S$12&lt;'Top-Down Quantity Assumptions'!$B38,'Top-Down Quantity Assumptions'!$B38=""),"",INDIRECT(ADDRESS(ROW(R$102),COLUMN(S98)-'Top-Down Quantity Assumptions'!$B38+'Top-Down Quantity Assumptions'!$B$8+1)))</f>
        <v/>
      </c>
      <c r="T113" t="str">
        <f ca="1">IF(OR(T$12&lt;'Top-Down Quantity Assumptions'!$B38,'Top-Down Quantity Assumptions'!$B38=""),"",INDIRECT(ADDRESS(ROW(S$102),COLUMN(T98)-'Top-Down Quantity Assumptions'!$B38+'Top-Down Quantity Assumptions'!$B$8+1)))</f>
        <v/>
      </c>
      <c r="U113" t="str">
        <f ca="1">IF(OR(U$12&lt;'Top-Down Quantity Assumptions'!$B38,'Top-Down Quantity Assumptions'!$B38=""),"",INDIRECT(ADDRESS(ROW(T$102),COLUMN(U98)-'Top-Down Quantity Assumptions'!$B38+'Top-Down Quantity Assumptions'!$B$8+1)))</f>
        <v/>
      </c>
      <c r="V113" t="str">
        <f ca="1">IF(OR(V$12&lt;'Top-Down Quantity Assumptions'!$B38,'Top-Down Quantity Assumptions'!$B38=""),"",INDIRECT(ADDRESS(ROW(U$102),COLUMN(V98)-'Top-Down Quantity Assumptions'!$B38+'Top-Down Quantity Assumptions'!$B$8+1)))</f>
        <v/>
      </c>
      <c r="W113" t="str">
        <f ca="1">IF(OR(W$12&lt;'Top-Down Quantity Assumptions'!$B38,'Top-Down Quantity Assumptions'!$B38=""),"",INDIRECT(ADDRESS(ROW(V$102),COLUMN(W98)-'Top-Down Quantity Assumptions'!$B38+'Top-Down Quantity Assumptions'!$B$8+1)))</f>
        <v/>
      </c>
      <c r="X113" t="str">
        <f ca="1">IF(OR(X$12&lt;'Top-Down Quantity Assumptions'!$B38,'Top-Down Quantity Assumptions'!$B38=""),"",INDIRECT(ADDRESS(ROW(W$102),COLUMN(X98)-'Top-Down Quantity Assumptions'!$B38+'Top-Down Quantity Assumptions'!$B$8+1)))</f>
        <v/>
      </c>
      <c r="Y113" t="str">
        <f ca="1">IF(OR(Y$12&lt;'Top-Down Quantity Assumptions'!$B38,'Top-Down Quantity Assumptions'!$B38=""),"",INDIRECT(ADDRESS(ROW(X$102),COLUMN(Y98)-'Top-Down Quantity Assumptions'!$B38+'Top-Down Quantity Assumptions'!$B$8+1)))</f>
        <v/>
      </c>
      <c r="Z113" t="str">
        <f ca="1">IF(OR(Z$12&lt;'Top-Down Quantity Assumptions'!$B38,'Top-Down Quantity Assumptions'!$B38=""),"",INDIRECT(ADDRESS(ROW(Y$102),COLUMN(Z98)-'Top-Down Quantity Assumptions'!$B38+'Top-Down Quantity Assumptions'!$B$8+1)))</f>
        <v/>
      </c>
      <c r="AA113" t="str">
        <f ca="1">IF(OR(AA$12&lt;'Top-Down Quantity Assumptions'!$B38,'Top-Down Quantity Assumptions'!$B38=""),"",INDIRECT(ADDRESS(ROW(Z$102),COLUMN(AA98)-'Top-Down Quantity Assumptions'!$B38+'Top-Down Quantity Assumptions'!$B$8+1)))</f>
        <v/>
      </c>
      <c r="AB113" t="str">
        <f ca="1">IF(OR(AB$12&lt;'Top-Down Quantity Assumptions'!$B38,'Top-Down Quantity Assumptions'!$B38=""),"",INDIRECT(ADDRESS(ROW(AA$102),COLUMN(AB98)-'Top-Down Quantity Assumptions'!$B38+'Top-Down Quantity Assumptions'!$B$8+1)))</f>
        <v/>
      </c>
      <c r="AC113" t="str">
        <f ca="1">IF(OR(AC$12&lt;'Top-Down Quantity Assumptions'!$B38,'Top-Down Quantity Assumptions'!$B38=""),"",INDIRECT(ADDRESS(ROW(AB$102),COLUMN(AC98)-'Top-Down Quantity Assumptions'!$B38+'Top-Down Quantity Assumptions'!$B$8+1)))</f>
        <v/>
      </c>
      <c r="AD113" t="str">
        <f ca="1">IF(OR(AD$12&lt;'Top-Down Quantity Assumptions'!$B38,'Top-Down Quantity Assumptions'!$B38=""),"",INDIRECT(ADDRESS(ROW(AC$102),COLUMN(AD98)-'Top-Down Quantity Assumptions'!$B38+'Top-Down Quantity Assumptions'!$B$8+1)))</f>
        <v/>
      </c>
      <c r="AE113" t="str">
        <f ca="1">IF(OR(AE$12&lt;'Top-Down Quantity Assumptions'!$B38,'Top-Down Quantity Assumptions'!$B38=""),"",INDIRECT(ADDRESS(ROW(AD$102),COLUMN(AE98)-'Top-Down Quantity Assumptions'!$B38+'Top-Down Quantity Assumptions'!$B$8+1)))</f>
        <v/>
      </c>
      <c r="AF113" t="str">
        <f ca="1">IF(OR(AF$12&lt;'Top-Down Quantity Assumptions'!$B38,'Top-Down Quantity Assumptions'!$B38=""),"",INDIRECT(ADDRESS(ROW(AE$102),COLUMN(AF98)-'Top-Down Quantity Assumptions'!$B38+'Top-Down Quantity Assumptions'!$B$8+1)))</f>
        <v/>
      </c>
      <c r="AG113" t="str">
        <f ca="1">IF(OR(AG$12&lt;'Top-Down Quantity Assumptions'!$B38,'Top-Down Quantity Assumptions'!$B38=""),"",INDIRECT(ADDRESS(ROW(AF$102),COLUMN(AG98)-'Top-Down Quantity Assumptions'!$B38+'Top-Down Quantity Assumptions'!$B$8+1)))</f>
        <v/>
      </c>
      <c r="AH113" t="str">
        <f ca="1">IF(OR(AH$12&lt;'Top-Down Quantity Assumptions'!$B38,'Top-Down Quantity Assumptions'!$B38=""),"",INDIRECT(ADDRESS(ROW(AG$102),COLUMN(AH98)-'Top-Down Quantity Assumptions'!$B38+'Top-Down Quantity Assumptions'!$B$8+1)))</f>
        <v/>
      </c>
      <c r="AI113" t="str">
        <f ca="1">IF(OR(AI$12&lt;'Top-Down Quantity Assumptions'!$B38,'Top-Down Quantity Assumptions'!$B38=""),"",INDIRECT(ADDRESS(ROW(AH$102),COLUMN(AI98)-'Top-Down Quantity Assumptions'!$B38+'Top-Down Quantity Assumptions'!$B$8+1)))</f>
        <v/>
      </c>
      <c r="AJ113" t="str">
        <f ca="1">IF(OR(AJ$12&lt;'Top-Down Quantity Assumptions'!$B38,'Top-Down Quantity Assumptions'!$B38=""),"",INDIRECT(ADDRESS(ROW(AI$102),COLUMN(AJ98)-'Top-Down Quantity Assumptions'!$B38+'Top-Down Quantity Assumptions'!$B$8+1)))</f>
        <v/>
      </c>
      <c r="AK113" t="str">
        <f ca="1">IF(OR(AK$12&lt;'Top-Down Quantity Assumptions'!$B38,'Top-Down Quantity Assumptions'!$B38=""),"",INDIRECT(ADDRESS(ROW(AJ$102),COLUMN(AK98)-'Top-Down Quantity Assumptions'!$B38+'Top-Down Quantity Assumptions'!$B$8+1)))</f>
        <v/>
      </c>
    </row>
    <row r="114" spans="1:37" x14ac:dyDescent="0.25">
      <c r="A114" t="s">
        <v>48</v>
      </c>
      <c r="B114" t="str">
        <f ca="1">IF(OR(B$12&lt;'Top-Down Quantity Assumptions'!$B39,'Top-Down Quantity Assumptions'!$B39=""),"",INDIRECT(ADDRESS(ROW(A$102),COLUMN(B99)-'Top-Down Quantity Assumptions'!$B39+'Top-Down Quantity Assumptions'!$B$8+1)))</f>
        <v/>
      </c>
      <c r="C114" t="str">
        <f ca="1">IF(OR(C$12&lt;'Top-Down Quantity Assumptions'!$B39,'Top-Down Quantity Assumptions'!$B39=""),"",INDIRECT(ADDRESS(ROW(B$102),COLUMN(C99)-'Top-Down Quantity Assumptions'!$B39+'Top-Down Quantity Assumptions'!$B$8+1)))</f>
        <v/>
      </c>
      <c r="D114" t="str">
        <f ca="1">IF(OR(D$12&lt;'Top-Down Quantity Assumptions'!$B39,'Top-Down Quantity Assumptions'!$B39=""),"",INDIRECT(ADDRESS(ROW(C$102),COLUMN(D99)-'Top-Down Quantity Assumptions'!$B39+'Top-Down Quantity Assumptions'!$B$8+1)))</f>
        <v/>
      </c>
      <c r="E114" t="str">
        <f ca="1">IF(OR(E$12&lt;'Top-Down Quantity Assumptions'!$B39,'Top-Down Quantity Assumptions'!$B39=""),"",INDIRECT(ADDRESS(ROW(D$102),COLUMN(E99)-'Top-Down Quantity Assumptions'!$B39+'Top-Down Quantity Assumptions'!$B$8+1)))</f>
        <v/>
      </c>
      <c r="F114" t="str">
        <f ca="1">IF(OR(F$12&lt;'Top-Down Quantity Assumptions'!$B39,'Top-Down Quantity Assumptions'!$B39=""),"",INDIRECT(ADDRESS(ROW(E$102),COLUMN(F99)-'Top-Down Quantity Assumptions'!$B39+'Top-Down Quantity Assumptions'!$B$8+1)))</f>
        <v/>
      </c>
      <c r="G114" t="str">
        <f ca="1">IF(OR(G$12&lt;'Top-Down Quantity Assumptions'!$B39,'Top-Down Quantity Assumptions'!$B39=""),"",INDIRECT(ADDRESS(ROW(F$102),COLUMN(G99)-'Top-Down Quantity Assumptions'!$B39+'Top-Down Quantity Assumptions'!$B$8+1)))</f>
        <v/>
      </c>
      <c r="H114" t="str">
        <f ca="1">IF(OR(H$12&lt;'Top-Down Quantity Assumptions'!$B39,'Top-Down Quantity Assumptions'!$B39=""),"",INDIRECT(ADDRESS(ROW(G$102),COLUMN(H99)-'Top-Down Quantity Assumptions'!$B39+'Top-Down Quantity Assumptions'!$B$8+1)))</f>
        <v/>
      </c>
      <c r="I114" t="str">
        <f ca="1">IF(OR(I$12&lt;'Top-Down Quantity Assumptions'!$B39,'Top-Down Quantity Assumptions'!$B39=""),"",INDIRECT(ADDRESS(ROW(H$102),COLUMN(I99)-'Top-Down Quantity Assumptions'!$B39+'Top-Down Quantity Assumptions'!$B$8+1)))</f>
        <v/>
      </c>
      <c r="J114" t="str">
        <f ca="1">IF(OR(J$12&lt;'Top-Down Quantity Assumptions'!$B39,'Top-Down Quantity Assumptions'!$B39=""),"",INDIRECT(ADDRESS(ROW(I$102),COLUMN(J99)-'Top-Down Quantity Assumptions'!$B39+'Top-Down Quantity Assumptions'!$B$8+1)))</f>
        <v/>
      </c>
      <c r="K114" t="str">
        <f ca="1">IF(OR(K$12&lt;'Top-Down Quantity Assumptions'!$B39,'Top-Down Quantity Assumptions'!$B39=""),"",INDIRECT(ADDRESS(ROW(J$102),COLUMN(K99)-'Top-Down Quantity Assumptions'!$B39+'Top-Down Quantity Assumptions'!$B$8+1)))</f>
        <v/>
      </c>
      <c r="L114" t="str">
        <f ca="1">IF(OR(L$12&lt;'Top-Down Quantity Assumptions'!$B39,'Top-Down Quantity Assumptions'!$B39=""),"",INDIRECT(ADDRESS(ROW(K$102),COLUMN(L99)-'Top-Down Quantity Assumptions'!$B39+'Top-Down Quantity Assumptions'!$B$8+1)))</f>
        <v/>
      </c>
      <c r="M114" t="str">
        <f ca="1">IF(OR(M$12&lt;'Top-Down Quantity Assumptions'!$B39,'Top-Down Quantity Assumptions'!$B39=""),"",INDIRECT(ADDRESS(ROW(L$102),COLUMN(M99)-'Top-Down Quantity Assumptions'!$B39+'Top-Down Quantity Assumptions'!$B$8+1)))</f>
        <v/>
      </c>
      <c r="N114" t="str">
        <f ca="1">IF(OR(N$12&lt;'Top-Down Quantity Assumptions'!$B39,'Top-Down Quantity Assumptions'!$B39=""),"",INDIRECT(ADDRESS(ROW(M$102),COLUMN(N99)-'Top-Down Quantity Assumptions'!$B39+'Top-Down Quantity Assumptions'!$B$8+1)))</f>
        <v/>
      </c>
      <c r="O114" t="str">
        <f ca="1">IF(OR(O$12&lt;'Top-Down Quantity Assumptions'!$B39,'Top-Down Quantity Assumptions'!$B39=""),"",INDIRECT(ADDRESS(ROW(N$102),COLUMN(O99)-'Top-Down Quantity Assumptions'!$B39+'Top-Down Quantity Assumptions'!$B$8+1)))</f>
        <v/>
      </c>
      <c r="P114" t="str">
        <f ca="1">IF(OR(P$12&lt;'Top-Down Quantity Assumptions'!$B39,'Top-Down Quantity Assumptions'!$B39=""),"",INDIRECT(ADDRESS(ROW(O$102),COLUMN(P99)-'Top-Down Quantity Assumptions'!$B39+'Top-Down Quantity Assumptions'!$B$8+1)))</f>
        <v/>
      </c>
      <c r="Q114" t="str">
        <f ca="1">IF(OR(Q$12&lt;'Top-Down Quantity Assumptions'!$B39,'Top-Down Quantity Assumptions'!$B39=""),"",INDIRECT(ADDRESS(ROW(P$102),COLUMN(Q99)-'Top-Down Quantity Assumptions'!$B39+'Top-Down Quantity Assumptions'!$B$8+1)))</f>
        <v/>
      </c>
      <c r="R114" t="str">
        <f ca="1">IF(OR(R$12&lt;'Top-Down Quantity Assumptions'!$B39,'Top-Down Quantity Assumptions'!$B39=""),"",INDIRECT(ADDRESS(ROW(Q$102),COLUMN(R99)-'Top-Down Quantity Assumptions'!$B39+'Top-Down Quantity Assumptions'!$B$8+1)))</f>
        <v/>
      </c>
      <c r="S114" t="str">
        <f ca="1">IF(OR(S$12&lt;'Top-Down Quantity Assumptions'!$B39,'Top-Down Quantity Assumptions'!$B39=""),"",INDIRECT(ADDRESS(ROW(R$102),COLUMN(S99)-'Top-Down Quantity Assumptions'!$B39+'Top-Down Quantity Assumptions'!$B$8+1)))</f>
        <v/>
      </c>
      <c r="T114" t="str">
        <f ca="1">IF(OR(T$12&lt;'Top-Down Quantity Assumptions'!$B39,'Top-Down Quantity Assumptions'!$B39=""),"",INDIRECT(ADDRESS(ROW(S$102),COLUMN(T99)-'Top-Down Quantity Assumptions'!$B39+'Top-Down Quantity Assumptions'!$B$8+1)))</f>
        <v/>
      </c>
      <c r="U114" t="str">
        <f ca="1">IF(OR(U$12&lt;'Top-Down Quantity Assumptions'!$B39,'Top-Down Quantity Assumptions'!$B39=""),"",INDIRECT(ADDRESS(ROW(T$102),COLUMN(U99)-'Top-Down Quantity Assumptions'!$B39+'Top-Down Quantity Assumptions'!$B$8+1)))</f>
        <v/>
      </c>
      <c r="V114" t="str">
        <f ca="1">IF(OR(V$12&lt;'Top-Down Quantity Assumptions'!$B39,'Top-Down Quantity Assumptions'!$B39=""),"",INDIRECT(ADDRESS(ROW(U$102),COLUMN(V99)-'Top-Down Quantity Assumptions'!$B39+'Top-Down Quantity Assumptions'!$B$8+1)))</f>
        <v/>
      </c>
      <c r="W114" t="str">
        <f ca="1">IF(OR(W$12&lt;'Top-Down Quantity Assumptions'!$B39,'Top-Down Quantity Assumptions'!$B39=""),"",INDIRECT(ADDRESS(ROW(V$102),COLUMN(W99)-'Top-Down Quantity Assumptions'!$B39+'Top-Down Quantity Assumptions'!$B$8+1)))</f>
        <v/>
      </c>
      <c r="X114" t="str">
        <f ca="1">IF(OR(X$12&lt;'Top-Down Quantity Assumptions'!$B39,'Top-Down Quantity Assumptions'!$B39=""),"",INDIRECT(ADDRESS(ROW(W$102),COLUMN(X99)-'Top-Down Quantity Assumptions'!$B39+'Top-Down Quantity Assumptions'!$B$8+1)))</f>
        <v/>
      </c>
      <c r="Y114" t="str">
        <f ca="1">IF(OR(Y$12&lt;'Top-Down Quantity Assumptions'!$B39,'Top-Down Quantity Assumptions'!$B39=""),"",INDIRECT(ADDRESS(ROW(X$102),COLUMN(Y99)-'Top-Down Quantity Assumptions'!$B39+'Top-Down Quantity Assumptions'!$B$8+1)))</f>
        <v/>
      </c>
      <c r="Z114" t="str">
        <f ca="1">IF(OR(Z$12&lt;'Top-Down Quantity Assumptions'!$B39,'Top-Down Quantity Assumptions'!$B39=""),"",INDIRECT(ADDRESS(ROW(Y$102),COLUMN(Z99)-'Top-Down Quantity Assumptions'!$B39+'Top-Down Quantity Assumptions'!$B$8+1)))</f>
        <v/>
      </c>
      <c r="AA114" t="str">
        <f ca="1">IF(OR(AA$12&lt;'Top-Down Quantity Assumptions'!$B39,'Top-Down Quantity Assumptions'!$B39=""),"",INDIRECT(ADDRESS(ROW(Z$102),COLUMN(AA99)-'Top-Down Quantity Assumptions'!$B39+'Top-Down Quantity Assumptions'!$B$8+1)))</f>
        <v/>
      </c>
      <c r="AB114" t="str">
        <f ca="1">IF(OR(AB$12&lt;'Top-Down Quantity Assumptions'!$B39,'Top-Down Quantity Assumptions'!$B39=""),"",INDIRECT(ADDRESS(ROW(AA$102),COLUMN(AB99)-'Top-Down Quantity Assumptions'!$B39+'Top-Down Quantity Assumptions'!$B$8+1)))</f>
        <v/>
      </c>
      <c r="AC114" t="str">
        <f ca="1">IF(OR(AC$12&lt;'Top-Down Quantity Assumptions'!$B39,'Top-Down Quantity Assumptions'!$B39=""),"",INDIRECT(ADDRESS(ROW(AB$102),COLUMN(AC99)-'Top-Down Quantity Assumptions'!$B39+'Top-Down Quantity Assumptions'!$B$8+1)))</f>
        <v/>
      </c>
      <c r="AD114" t="str">
        <f ca="1">IF(OR(AD$12&lt;'Top-Down Quantity Assumptions'!$B39,'Top-Down Quantity Assumptions'!$B39=""),"",INDIRECT(ADDRESS(ROW(AC$102),COLUMN(AD99)-'Top-Down Quantity Assumptions'!$B39+'Top-Down Quantity Assumptions'!$B$8+1)))</f>
        <v/>
      </c>
      <c r="AE114" t="str">
        <f ca="1">IF(OR(AE$12&lt;'Top-Down Quantity Assumptions'!$B39,'Top-Down Quantity Assumptions'!$B39=""),"",INDIRECT(ADDRESS(ROW(AD$102),COLUMN(AE99)-'Top-Down Quantity Assumptions'!$B39+'Top-Down Quantity Assumptions'!$B$8+1)))</f>
        <v/>
      </c>
      <c r="AF114" t="str">
        <f ca="1">IF(OR(AF$12&lt;'Top-Down Quantity Assumptions'!$B39,'Top-Down Quantity Assumptions'!$B39=""),"",INDIRECT(ADDRESS(ROW(AE$102),COLUMN(AF99)-'Top-Down Quantity Assumptions'!$B39+'Top-Down Quantity Assumptions'!$B$8+1)))</f>
        <v/>
      </c>
      <c r="AG114" t="str">
        <f ca="1">IF(OR(AG$12&lt;'Top-Down Quantity Assumptions'!$B39,'Top-Down Quantity Assumptions'!$B39=""),"",INDIRECT(ADDRESS(ROW(AF$102),COLUMN(AG99)-'Top-Down Quantity Assumptions'!$B39+'Top-Down Quantity Assumptions'!$B$8+1)))</f>
        <v/>
      </c>
      <c r="AH114" t="str">
        <f ca="1">IF(OR(AH$12&lt;'Top-Down Quantity Assumptions'!$B39,'Top-Down Quantity Assumptions'!$B39=""),"",INDIRECT(ADDRESS(ROW(AG$102),COLUMN(AH99)-'Top-Down Quantity Assumptions'!$B39+'Top-Down Quantity Assumptions'!$B$8+1)))</f>
        <v/>
      </c>
      <c r="AI114" t="str">
        <f ca="1">IF(OR(AI$12&lt;'Top-Down Quantity Assumptions'!$B39,'Top-Down Quantity Assumptions'!$B39=""),"",INDIRECT(ADDRESS(ROW(AH$102),COLUMN(AI99)-'Top-Down Quantity Assumptions'!$B39+'Top-Down Quantity Assumptions'!$B$8+1)))</f>
        <v/>
      </c>
      <c r="AJ114" t="str">
        <f ca="1">IF(OR(AJ$12&lt;'Top-Down Quantity Assumptions'!$B39,'Top-Down Quantity Assumptions'!$B39=""),"",INDIRECT(ADDRESS(ROW(AI$102),COLUMN(AJ99)-'Top-Down Quantity Assumptions'!$B39+'Top-Down Quantity Assumptions'!$B$8+1)))</f>
        <v/>
      </c>
      <c r="AK114" t="str">
        <f ca="1">IF(OR(AK$12&lt;'Top-Down Quantity Assumptions'!$B39,'Top-Down Quantity Assumptions'!$B39=""),"",INDIRECT(ADDRESS(ROW(AJ$102),COLUMN(AK99)-'Top-Down Quantity Assumptions'!$B39+'Top-Down Quantity Assumptions'!$B$8+1)))</f>
        <v/>
      </c>
    </row>
    <row r="115" spans="1:37" s="9" customFormat="1" x14ac:dyDescent="0.25">
      <c r="A115" s="9" t="s">
        <v>50</v>
      </c>
      <c r="B115" s="9">
        <f ca="1">SUM(B105:B114)</f>
        <v>0</v>
      </c>
      <c r="C115" s="9">
        <f t="shared" ref="C115:AK115" ca="1" si="73">SUM(C105:C114)</f>
        <v>0</v>
      </c>
      <c r="D115" s="9">
        <f t="shared" ca="1" si="73"/>
        <v>0</v>
      </c>
      <c r="E115" s="9">
        <f t="shared" ca="1" si="73"/>
        <v>0</v>
      </c>
      <c r="F115" s="9">
        <f t="shared" ca="1" si="73"/>
        <v>0</v>
      </c>
      <c r="G115" s="9">
        <f t="shared" ca="1" si="73"/>
        <v>0</v>
      </c>
      <c r="H115" s="9">
        <f t="shared" ca="1" si="73"/>
        <v>0</v>
      </c>
      <c r="I115" s="9">
        <f t="shared" ca="1" si="73"/>
        <v>0</v>
      </c>
      <c r="J115" s="9">
        <f t="shared" ca="1" si="73"/>
        <v>0</v>
      </c>
      <c r="K115" s="9">
        <f t="shared" ca="1" si="73"/>
        <v>0</v>
      </c>
      <c r="L115" s="9">
        <f t="shared" ca="1" si="73"/>
        <v>0</v>
      </c>
      <c r="M115" s="9">
        <f t="shared" ca="1" si="73"/>
        <v>0</v>
      </c>
      <c r="N115" s="9">
        <f t="shared" ca="1" si="73"/>
        <v>0</v>
      </c>
      <c r="O115" s="9">
        <f t="shared" ca="1" si="73"/>
        <v>0</v>
      </c>
      <c r="P115" s="9">
        <f t="shared" ca="1" si="73"/>
        <v>0</v>
      </c>
      <c r="Q115" s="9">
        <f t="shared" ca="1" si="73"/>
        <v>0</v>
      </c>
      <c r="R115" s="9">
        <f t="shared" ca="1" si="73"/>
        <v>0</v>
      </c>
      <c r="S115" s="9">
        <f t="shared" ca="1" si="73"/>
        <v>0</v>
      </c>
      <c r="T115" s="9">
        <f t="shared" ca="1" si="73"/>
        <v>0</v>
      </c>
      <c r="U115" s="9">
        <f t="shared" ca="1" si="73"/>
        <v>0</v>
      </c>
      <c r="V115" s="9">
        <f t="shared" ca="1" si="73"/>
        <v>0</v>
      </c>
      <c r="W115" s="9">
        <f t="shared" ca="1" si="73"/>
        <v>0</v>
      </c>
      <c r="X115" s="9">
        <f t="shared" ca="1" si="73"/>
        <v>0</v>
      </c>
      <c r="Y115" s="9">
        <f t="shared" ca="1" si="73"/>
        <v>0</v>
      </c>
      <c r="Z115" s="9">
        <f t="shared" ca="1" si="73"/>
        <v>0</v>
      </c>
      <c r="AA115" s="9">
        <f t="shared" ca="1" si="73"/>
        <v>0</v>
      </c>
      <c r="AB115" s="9">
        <f t="shared" ca="1" si="73"/>
        <v>0</v>
      </c>
      <c r="AC115" s="9">
        <f t="shared" ca="1" si="73"/>
        <v>0</v>
      </c>
      <c r="AD115" s="9">
        <f t="shared" ca="1" si="73"/>
        <v>0</v>
      </c>
      <c r="AE115" s="9">
        <f t="shared" ca="1" si="73"/>
        <v>0</v>
      </c>
      <c r="AF115" s="9">
        <f t="shared" ca="1" si="73"/>
        <v>0</v>
      </c>
      <c r="AG115" s="9">
        <f t="shared" ca="1" si="73"/>
        <v>0</v>
      </c>
      <c r="AH115" s="9">
        <f t="shared" ca="1" si="73"/>
        <v>0</v>
      </c>
      <c r="AI115" s="9">
        <f t="shared" ca="1" si="73"/>
        <v>0</v>
      </c>
      <c r="AJ115" s="9">
        <f t="shared" ca="1" si="73"/>
        <v>0</v>
      </c>
      <c r="AK115" s="9">
        <f t="shared" ca="1" si="73"/>
        <v>13740.5</v>
      </c>
    </row>
    <row r="116" spans="1:37" s="9" customFormat="1" x14ac:dyDescent="0.25">
      <c r="A116" s="9" t="s">
        <v>32</v>
      </c>
      <c r="B116" s="9">
        <f ca="1">B115+B102</f>
        <v>0</v>
      </c>
      <c r="C116" s="9">
        <f t="shared" ref="C116:AK116" ca="1" si="74">C115+C102</f>
        <v>0</v>
      </c>
      <c r="D116" s="9">
        <f t="shared" ca="1" si="74"/>
        <v>0</v>
      </c>
      <c r="E116" s="9">
        <f t="shared" ca="1" si="74"/>
        <v>0</v>
      </c>
      <c r="F116" s="9">
        <f t="shared" ca="1" si="74"/>
        <v>0</v>
      </c>
      <c r="G116" s="9">
        <f t="shared" ca="1" si="74"/>
        <v>0</v>
      </c>
      <c r="H116" s="9">
        <f t="shared" ca="1" si="74"/>
        <v>13740.5</v>
      </c>
      <c r="I116" s="9">
        <f t="shared" ca="1" si="74"/>
        <v>13843.725506249997</v>
      </c>
      <c r="J116" s="9">
        <f t="shared" ca="1" si="74"/>
        <v>13947.726494115697</v>
      </c>
      <c r="K116" s="9">
        <f t="shared" ca="1" si="74"/>
        <v>27793.008789402738</v>
      </c>
      <c r="L116" s="9">
        <f t="shared" ca="1" si="74"/>
        <v>28001.803767933121</v>
      </c>
      <c r="M116" s="9">
        <f t="shared" ca="1" si="74"/>
        <v>28212.167318739714</v>
      </c>
      <c r="N116" s="9">
        <f t="shared" ca="1" si="74"/>
        <v>42164.611225721739</v>
      </c>
      <c r="O116" s="9">
        <f t="shared" ca="1" si="74"/>
        <v>42481.372867554965</v>
      </c>
      <c r="P116" s="9">
        <f t="shared" ca="1" si="74"/>
        <v>42800.514181222468</v>
      </c>
      <c r="Q116" s="9">
        <f t="shared" ca="1" si="74"/>
        <v>56862.553044008884</v>
      </c>
      <c r="R116" s="9">
        <f t="shared" ca="1" si="74"/>
        <v>57289.732973752005</v>
      </c>
      <c r="S116" s="9">
        <f t="shared" ca="1" si="74"/>
        <v>57720.122092717298</v>
      </c>
      <c r="T116" s="9">
        <f t="shared" ca="1" si="74"/>
        <v>71894.244509938828</v>
      </c>
      <c r="U116" s="9">
        <f t="shared" ca="1" si="74"/>
        <v>72434.350021819759</v>
      </c>
      <c r="V116" s="9">
        <f t="shared" ca="1" si="74"/>
        <v>72978.51307635862</v>
      </c>
      <c r="W116" s="9">
        <f t="shared" ca="1" si="74"/>
        <v>87267.264155844765</v>
      </c>
      <c r="X116" s="9">
        <f t="shared" ca="1" si="74"/>
        <v>87922.859477815568</v>
      </c>
      <c r="Y116" s="9">
        <f t="shared" ca="1" si="74"/>
        <v>88583.379959642582</v>
      </c>
      <c r="Z116" s="9">
        <f t="shared" ca="1" si="74"/>
        <v>102989.36260158938</v>
      </c>
      <c r="AA116" s="9">
        <f t="shared" ca="1" si="74"/>
        <v>103763.07018813385</v>
      </c>
      <c r="AB116" s="9">
        <f t="shared" ca="1" si="74"/>
        <v>104542.59025292215</v>
      </c>
      <c r="AC116" s="9">
        <f t="shared" ca="1" si="74"/>
        <v>119068.46646219722</v>
      </c>
      <c r="AD116" s="9">
        <f t="shared" ca="1" si="74"/>
        <v>119962.96831649449</v>
      </c>
      <c r="AE116" s="9">
        <f t="shared" ca="1" si="74"/>
        <v>120864.19011597207</v>
      </c>
      <c r="AF116" s="9">
        <f t="shared" ca="1" si="74"/>
        <v>135512.68234421834</v>
      </c>
      <c r="AG116" s="9">
        <f t="shared" ca="1" si="74"/>
        <v>136530.72137032927</v>
      </c>
      <c r="AH116" s="9">
        <f t="shared" ca="1" si="74"/>
        <v>137556.40841462376</v>
      </c>
      <c r="AI116" s="9">
        <f t="shared" ca="1" si="74"/>
        <v>152330.3009328387</v>
      </c>
      <c r="AJ116" s="9">
        <f t="shared" ca="1" si="74"/>
        <v>153474.68231859658</v>
      </c>
      <c r="AK116" s="9">
        <f t="shared" ca="1" si="74"/>
        <v>168368.16086951495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workbookViewId="0">
      <selection activeCell="A3" sqref="A3"/>
    </sheetView>
  </sheetViews>
  <sheetFormatPr defaultRowHeight="15" x14ac:dyDescent="0.25"/>
  <cols>
    <col min="1" max="1" width="23.85546875" bestFit="1" customWidth="1"/>
  </cols>
  <sheetData>
    <row r="1" spans="1:38" s="2" customFormat="1" ht="20.25" x14ac:dyDescent="0.3">
      <c r="A1" s="3" t="s">
        <v>86</v>
      </c>
      <c r="B1" s="2" t="str">
        <f>IF(B3="","",IF(SUM(B3:B111)&lt;&gt;1,"Sum of percent of products sold should sum to 100",""))</f>
        <v/>
      </c>
    </row>
    <row r="2" spans="1:38" s="4" customFormat="1" x14ac:dyDescent="0.25">
      <c r="A2" s="4" t="s">
        <v>25</v>
      </c>
      <c r="B2" s="4" t="s">
        <v>26</v>
      </c>
      <c r="C2" s="4">
        <v>1</v>
      </c>
      <c r="D2" s="4">
        <f>C2+1</f>
        <v>2</v>
      </c>
      <c r="E2" s="4">
        <f t="shared" ref="E2:AL2" si="0">D2+1</f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  <c r="M2" s="4">
        <f t="shared" si="0"/>
        <v>11</v>
      </c>
      <c r="N2" s="4">
        <f t="shared" si="0"/>
        <v>12</v>
      </c>
      <c r="O2" s="4">
        <f t="shared" si="0"/>
        <v>13</v>
      </c>
      <c r="P2" s="4">
        <f t="shared" si="0"/>
        <v>14</v>
      </c>
      <c r="Q2" s="4">
        <f t="shared" si="0"/>
        <v>15</v>
      </c>
      <c r="R2" s="4">
        <f t="shared" si="0"/>
        <v>16</v>
      </c>
      <c r="S2" s="4">
        <f t="shared" si="0"/>
        <v>17</v>
      </c>
      <c r="T2" s="4">
        <f t="shared" si="0"/>
        <v>18</v>
      </c>
      <c r="U2" s="4">
        <f t="shared" si="0"/>
        <v>19</v>
      </c>
      <c r="V2" s="4">
        <f t="shared" si="0"/>
        <v>20</v>
      </c>
      <c r="W2" s="4">
        <f t="shared" si="0"/>
        <v>21</v>
      </c>
      <c r="X2" s="4">
        <f t="shared" si="0"/>
        <v>22</v>
      </c>
      <c r="Y2" s="4">
        <f t="shared" si="0"/>
        <v>23</v>
      </c>
      <c r="Z2" s="4">
        <f t="shared" si="0"/>
        <v>24</v>
      </c>
      <c r="AA2" s="4">
        <f t="shared" si="0"/>
        <v>25</v>
      </c>
      <c r="AB2" s="4">
        <f t="shared" si="0"/>
        <v>26</v>
      </c>
      <c r="AC2" s="4">
        <f t="shared" si="0"/>
        <v>27</v>
      </c>
      <c r="AD2" s="4">
        <f t="shared" si="0"/>
        <v>28</v>
      </c>
      <c r="AE2" s="4">
        <f t="shared" si="0"/>
        <v>29</v>
      </c>
      <c r="AF2" s="4">
        <f t="shared" si="0"/>
        <v>30</v>
      </c>
      <c r="AG2" s="4">
        <f t="shared" si="0"/>
        <v>31</v>
      </c>
      <c r="AH2" s="4">
        <f t="shared" si="0"/>
        <v>32</v>
      </c>
      <c r="AI2" s="4">
        <f t="shared" si="0"/>
        <v>33</v>
      </c>
      <c r="AJ2" s="4">
        <f t="shared" si="0"/>
        <v>34</v>
      </c>
      <c r="AK2" s="4">
        <f t="shared" si="0"/>
        <v>35</v>
      </c>
      <c r="AL2" s="4">
        <f t="shared" si="0"/>
        <v>36</v>
      </c>
    </row>
    <row r="3" spans="1:38" x14ac:dyDescent="0.25">
      <c r="A3" s="15" t="str">
        <f>IF('Sales Mix'!A3="","",'Sales Mix'!A3)</f>
        <v>Diamond 375 ML</v>
      </c>
      <c r="C3">
        <f>IF($A3&lt;&gt;"",IF(AND(Seasonality!$B$2=TRUE,Seasonality!$B$3=TRUE),Seasonality!D$7+1,1+Seasonality!D12),"")</f>
        <v>1</v>
      </c>
      <c r="D3">
        <f>IF($A3&lt;&gt;"",IF(AND(Seasonality!$B$2=TRUE,Seasonality!$B$3=TRUE),Seasonality!E$7+1,1+Seasonality!E12),"")</f>
        <v>1</v>
      </c>
      <c r="E3">
        <f>IF($A3&lt;&gt;"",IF(AND(Seasonality!$B$2=TRUE,Seasonality!$B$3=TRUE),Seasonality!F$7+1,1+Seasonality!F12),"")</f>
        <v>1</v>
      </c>
      <c r="F3">
        <f>IF($A3&lt;&gt;"",IF(AND(Seasonality!$B$2=TRUE,Seasonality!$B$3=TRUE),Seasonality!G$7+1,1+Seasonality!G12),"")</f>
        <v>1</v>
      </c>
      <c r="G3">
        <f>IF($A3&lt;&gt;"",IF(AND(Seasonality!$B$2=TRUE,Seasonality!$B$3=TRUE),Seasonality!H$7+1,1+Seasonality!H12),"")</f>
        <v>1</v>
      </c>
      <c r="H3">
        <f>IF($A3&lt;&gt;"",IF(AND(Seasonality!$B$2=TRUE,Seasonality!$B$3=TRUE),Seasonality!I$7+1,1+Seasonality!I12),"")</f>
        <v>1</v>
      </c>
      <c r="I3">
        <f>IF($A3&lt;&gt;"",IF(AND(Seasonality!$B$2=TRUE,Seasonality!$B$3=TRUE),Seasonality!J$7+1,1+Seasonality!J12),"")</f>
        <v>1</v>
      </c>
      <c r="J3">
        <f>IF($A3&lt;&gt;"",IF(AND(Seasonality!$B$2=TRUE,Seasonality!$B$3=TRUE),Seasonality!K$7+1,1+Seasonality!K12),"")</f>
        <v>1</v>
      </c>
      <c r="K3">
        <f>IF($A3&lt;&gt;"",IF(AND(Seasonality!$B$2=TRUE,Seasonality!$B$3=TRUE),Seasonality!L$7+1,1+Seasonality!L12),"")</f>
        <v>1</v>
      </c>
      <c r="L3">
        <f>IF($A3&lt;&gt;"",IF(AND(Seasonality!$B$2=TRUE,Seasonality!$B$3=TRUE),Seasonality!M$7+1,1+Seasonality!M12),"")</f>
        <v>1</v>
      </c>
      <c r="M3">
        <f>IF($A3&lt;&gt;"",IF(AND(Seasonality!$B$2=TRUE,Seasonality!$B$3=TRUE),Seasonality!N$7+1,1+Seasonality!N12),"")</f>
        <v>1</v>
      </c>
      <c r="N3">
        <f>IF($A3&lt;&gt;"",IF(AND(Seasonality!$B$2=TRUE,Seasonality!$B$3=TRUE),Seasonality!O$7+1,1+Seasonality!O12),"")</f>
        <v>1</v>
      </c>
      <c r="O3">
        <f>C3</f>
        <v>1</v>
      </c>
      <c r="P3">
        <f t="shared" ref="P3:P35" si="1">D3</f>
        <v>1</v>
      </c>
      <c r="Q3">
        <f t="shared" ref="Q3:Q35" si="2">E3</f>
        <v>1</v>
      </c>
      <c r="R3">
        <f t="shared" ref="R3:R35" si="3">F3</f>
        <v>1</v>
      </c>
      <c r="S3">
        <f t="shared" ref="S3:S35" si="4">G3</f>
        <v>1</v>
      </c>
      <c r="T3">
        <f t="shared" ref="T3:T35" si="5">H3</f>
        <v>1</v>
      </c>
      <c r="U3">
        <f t="shared" ref="U3:U35" si="6">I3</f>
        <v>1</v>
      </c>
      <c r="V3">
        <f t="shared" ref="V3:V35" si="7">J3</f>
        <v>1</v>
      </c>
      <c r="W3">
        <f t="shared" ref="W3:W35" si="8">K3</f>
        <v>1</v>
      </c>
      <c r="X3">
        <f t="shared" ref="X3:X35" si="9">L3</f>
        <v>1</v>
      </c>
      <c r="Y3">
        <f t="shared" ref="Y3:Y35" si="10">M3</f>
        <v>1</v>
      </c>
      <c r="Z3">
        <f t="shared" ref="Z3:Z35" si="11">N3</f>
        <v>1</v>
      </c>
      <c r="AA3">
        <f t="shared" ref="AA3:AA35" si="12">O3</f>
        <v>1</v>
      </c>
      <c r="AB3">
        <f t="shared" ref="AB3:AB35" si="13">P3</f>
        <v>1</v>
      </c>
      <c r="AC3">
        <f t="shared" ref="AC3:AC35" si="14">Q3</f>
        <v>1</v>
      </c>
      <c r="AD3">
        <f t="shared" ref="AD3:AD35" si="15">R3</f>
        <v>1</v>
      </c>
      <c r="AE3">
        <f t="shared" ref="AE3:AE35" si="16">S3</f>
        <v>1</v>
      </c>
      <c r="AF3">
        <f t="shared" ref="AF3:AF35" si="17">T3</f>
        <v>1</v>
      </c>
      <c r="AG3">
        <f t="shared" ref="AG3:AG35" si="18">U3</f>
        <v>1</v>
      </c>
      <c r="AH3">
        <f t="shared" ref="AH3:AH35" si="19">V3</f>
        <v>1</v>
      </c>
      <c r="AI3">
        <f t="shared" ref="AI3:AI35" si="20">W3</f>
        <v>1</v>
      </c>
      <c r="AJ3">
        <f t="shared" ref="AJ3:AJ35" si="21">X3</f>
        <v>1</v>
      </c>
      <c r="AK3">
        <f t="shared" ref="AK3:AK35" si="22">Y3</f>
        <v>1</v>
      </c>
      <c r="AL3">
        <f t="shared" ref="AL3:AL35" si="23">Z3</f>
        <v>1</v>
      </c>
    </row>
    <row r="4" spans="1:38" x14ac:dyDescent="0.25">
      <c r="A4" s="15" t="str">
        <f>IF('Sales Mix'!A4="","",'Sales Mix'!A4)</f>
        <v>Platinum 375 ML</v>
      </c>
      <c r="C4">
        <f>IF($A4&lt;&gt;"",IF(AND(Seasonality!$B$2=TRUE,Seasonality!$B$3=TRUE),Seasonality!D$7+1,1+Seasonality!D13),"")</f>
        <v>1</v>
      </c>
      <c r="D4">
        <f>IF($A4&lt;&gt;"",IF(AND(Seasonality!$B$2=TRUE,Seasonality!$B$3=TRUE),Seasonality!E$7+1,1+Seasonality!E13),"")</f>
        <v>1</v>
      </c>
      <c r="E4">
        <f>IF($A4&lt;&gt;"",IF(AND(Seasonality!$B$2=TRUE,Seasonality!$B$3=TRUE),Seasonality!F$7+1,1+Seasonality!F13),"")</f>
        <v>1</v>
      </c>
      <c r="F4">
        <f>IF($A4&lt;&gt;"",IF(AND(Seasonality!$B$2=TRUE,Seasonality!$B$3=TRUE),Seasonality!G$7+1,1+Seasonality!G13),"")</f>
        <v>1</v>
      </c>
      <c r="G4">
        <f>IF($A4&lt;&gt;"",IF(AND(Seasonality!$B$2=TRUE,Seasonality!$B$3=TRUE),Seasonality!H$7+1,1+Seasonality!H13),"")</f>
        <v>1</v>
      </c>
      <c r="H4">
        <f>IF($A4&lt;&gt;"",IF(AND(Seasonality!$B$2=TRUE,Seasonality!$B$3=TRUE),Seasonality!I$7+1,1+Seasonality!I13),"")</f>
        <v>1</v>
      </c>
      <c r="I4">
        <f>IF($A4&lt;&gt;"",IF(AND(Seasonality!$B$2=TRUE,Seasonality!$B$3=TRUE),Seasonality!J$7+1,1+Seasonality!J13),"")</f>
        <v>1</v>
      </c>
      <c r="J4">
        <f>IF($A4&lt;&gt;"",IF(AND(Seasonality!$B$2=TRUE,Seasonality!$B$3=TRUE),Seasonality!K$7+1,1+Seasonality!K13),"")</f>
        <v>1</v>
      </c>
      <c r="K4">
        <f>IF($A4&lt;&gt;"",IF(AND(Seasonality!$B$2=TRUE,Seasonality!$B$3=TRUE),Seasonality!L$7+1,1+Seasonality!L13),"")</f>
        <v>1</v>
      </c>
      <c r="L4">
        <f>IF($A4&lt;&gt;"",IF(AND(Seasonality!$B$2=TRUE,Seasonality!$B$3=TRUE),Seasonality!M$7+1,1+Seasonality!M13),"")</f>
        <v>1</v>
      </c>
      <c r="M4">
        <f>IF($A4&lt;&gt;"",IF(AND(Seasonality!$B$2=TRUE,Seasonality!$B$3=TRUE),Seasonality!N$7+1,1+Seasonality!N13),"")</f>
        <v>1</v>
      </c>
      <c r="N4">
        <f>IF($A4&lt;&gt;"",IF(AND(Seasonality!$B$2=TRUE,Seasonality!$B$3=TRUE),Seasonality!O$7+1,1+Seasonality!O13),"")</f>
        <v>1</v>
      </c>
      <c r="O4">
        <f t="shared" ref="O4:O35" si="24">C4</f>
        <v>1</v>
      </c>
      <c r="P4">
        <f t="shared" si="1"/>
        <v>1</v>
      </c>
      <c r="Q4">
        <f t="shared" si="2"/>
        <v>1</v>
      </c>
      <c r="R4">
        <f t="shared" si="3"/>
        <v>1</v>
      </c>
      <c r="S4">
        <f t="shared" si="4"/>
        <v>1</v>
      </c>
      <c r="T4">
        <f t="shared" si="5"/>
        <v>1</v>
      </c>
      <c r="U4">
        <f t="shared" si="6"/>
        <v>1</v>
      </c>
      <c r="V4">
        <f t="shared" si="7"/>
        <v>1</v>
      </c>
      <c r="W4">
        <f t="shared" si="8"/>
        <v>1</v>
      </c>
      <c r="X4">
        <f t="shared" si="9"/>
        <v>1</v>
      </c>
      <c r="Y4">
        <f t="shared" si="10"/>
        <v>1</v>
      </c>
      <c r="Z4">
        <f t="shared" si="11"/>
        <v>1</v>
      </c>
      <c r="AA4">
        <f t="shared" si="12"/>
        <v>1</v>
      </c>
      <c r="AB4">
        <f t="shared" si="13"/>
        <v>1</v>
      </c>
      <c r="AC4">
        <f t="shared" si="14"/>
        <v>1</v>
      </c>
      <c r="AD4">
        <f t="shared" si="15"/>
        <v>1</v>
      </c>
      <c r="AE4">
        <f t="shared" si="16"/>
        <v>1</v>
      </c>
      <c r="AF4">
        <f t="shared" si="17"/>
        <v>1</v>
      </c>
      <c r="AG4">
        <f t="shared" si="18"/>
        <v>1</v>
      </c>
      <c r="AH4">
        <f t="shared" si="19"/>
        <v>1</v>
      </c>
      <c r="AI4">
        <f t="shared" si="20"/>
        <v>1</v>
      </c>
      <c r="AJ4">
        <f t="shared" si="21"/>
        <v>1</v>
      </c>
      <c r="AK4">
        <f t="shared" si="22"/>
        <v>1</v>
      </c>
      <c r="AL4">
        <f t="shared" si="23"/>
        <v>1</v>
      </c>
    </row>
    <row r="5" spans="1:38" x14ac:dyDescent="0.25">
      <c r="A5" s="15" t="str">
        <f>IF('Sales Mix'!A5="","",'Sales Mix'!A5)</f>
        <v>Gold 375 ML</v>
      </c>
      <c r="C5">
        <f>IF($A5&lt;&gt;"",IF(AND(Seasonality!$B$2=TRUE,Seasonality!$B$3=TRUE),Seasonality!D$7+1,1+Seasonality!D14),"")</f>
        <v>1</v>
      </c>
      <c r="D5">
        <f>IF($A5&lt;&gt;"",IF(AND(Seasonality!$B$2=TRUE,Seasonality!$B$3=TRUE),Seasonality!E$7+1,1+Seasonality!E14),"")</f>
        <v>1</v>
      </c>
      <c r="E5">
        <f>IF($A5&lt;&gt;"",IF(AND(Seasonality!$B$2=TRUE,Seasonality!$B$3=TRUE),Seasonality!F$7+1,1+Seasonality!F14),"")</f>
        <v>1</v>
      </c>
      <c r="F5">
        <f>IF($A5&lt;&gt;"",IF(AND(Seasonality!$B$2=TRUE,Seasonality!$B$3=TRUE),Seasonality!G$7+1,1+Seasonality!G14),"")</f>
        <v>1</v>
      </c>
      <c r="G5">
        <f>IF($A5&lt;&gt;"",IF(AND(Seasonality!$B$2=TRUE,Seasonality!$B$3=TRUE),Seasonality!H$7+1,1+Seasonality!H14),"")</f>
        <v>1</v>
      </c>
      <c r="H5">
        <f>IF($A5&lt;&gt;"",IF(AND(Seasonality!$B$2=TRUE,Seasonality!$B$3=TRUE),Seasonality!I$7+1,1+Seasonality!I14),"")</f>
        <v>1</v>
      </c>
      <c r="I5">
        <f>IF($A5&lt;&gt;"",IF(AND(Seasonality!$B$2=TRUE,Seasonality!$B$3=TRUE),Seasonality!J$7+1,1+Seasonality!J14),"")</f>
        <v>1</v>
      </c>
      <c r="J5">
        <f>IF($A5&lt;&gt;"",IF(AND(Seasonality!$B$2=TRUE,Seasonality!$B$3=TRUE),Seasonality!K$7+1,1+Seasonality!K14),"")</f>
        <v>1</v>
      </c>
      <c r="K5">
        <f>IF($A5&lt;&gt;"",IF(AND(Seasonality!$B$2=TRUE,Seasonality!$B$3=TRUE),Seasonality!L$7+1,1+Seasonality!L14),"")</f>
        <v>1</v>
      </c>
      <c r="L5">
        <f>IF($A5&lt;&gt;"",IF(AND(Seasonality!$B$2=TRUE,Seasonality!$B$3=TRUE),Seasonality!M$7+1,1+Seasonality!M14),"")</f>
        <v>1</v>
      </c>
      <c r="M5">
        <f>IF($A5&lt;&gt;"",IF(AND(Seasonality!$B$2=TRUE,Seasonality!$B$3=TRUE),Seasonality!N$7+1,1+Seasonality!N14),"")</f>
        <v>1</v>
      </c>
      <c r="N5">
        <f>IF($A5&lt;&gt;"",IF(AND(Seasonality!$B$2=TRUE,Seasonality!$B$3=TRUE),Seasonality!O$7+1,1+Seasonality!O14),"")</f>
        <v>1</v>
      </c>
      <c r="O5">
        <f t="shared" si="24"/>
        <v>1</v>
      </c>
      <c r="P5">
        <f t="shared" si="1"/>
        <v>1</v>
      </c>
      <c r="Q5">
        <f t="shared" si="2"/>
        <v>1</v>
      </c>
      <c r="R5">
        <f t="shared" si="3"/>
        <v>1</v>
      </c>
      <c r="S5">
        <f t="shared" si="4"/>
        <v>1</v>
      </c>
      <c r="T5">
        <f t="shared" si="5"/>
        <v>1</v>
      </c>
      <c r="U5">
        <f t="shared" si="6"/>
        <v>1</v>
      </c>
      <c r="V5">
        <f t="shared" si="7"/>
        <v>1</v>
      </c>
      <c r="W5">
        <f t="shared" si="8"/>
        <v>1</v>
      </c>
      <c r="X5">
        <f t="shared" si="9"/>
        <v>1</v>
      </c>
      <c r="Y5">
        <f t="shared" si="10"/>
        <v>1</v>
      </c>
      <c r="Z5">
        <f t="shared" si="11"/>
        <v>1</v>
      </c>
      <c r="AA5">
        <f t="shared" si="12"/>
        <v>1</v>
      </c>
      <c r="AB5">
        <f t="shared" si="13"/>
        <v>1</v>
      </c>
      <c r="AC5">
        <f t="shared" si="14"/>
        <v>1</v>
      </c>
      <c r="AD5">
        <f t="shared" si="15"/>
        <v>1</v>
      </c>
      <c r="AE5">
        <f t="shared" si="16"/>
        <v>1</v>
      </c>
      <c r="AF5">
        <f t="shared" si="17"/>
        <v>1</v>
      </c>
      <c r="AG5">
        <f t="shared" si="18"/>
        <v>1</v>
      </c>
      <c r="AH5">
        <f t="shared" si="19"/>
        <v>1</v>
      </c>
      <c r="AI5">
        <f t="shared" si="20"/>
        <v>1</v>
      </c>
      <c r="AJ5">
        <f t="shared" si="21"/>
        <v>1</v>
      </c>
      <c r="AK5">
        <f t="shared" si="22"/>
        <v>1</v>
      </c>
      <c r="AL5">
        <f t="shared" si="23"/>
        <v>1</v>
      </c>
    </row>
    <row r="6" spans="1:38" x14ac:dyDescent="0.25">
      <c r="A6" s="15" t="str">
        <f>IF('Sales Mix'!A6="","",'Sales Mix'!A6)</f>
        <v>Diamond 750 ML</v>
      </c>
      <c r="C6">
        <f>IF($A6&lt;&gt;"",IF(AND(Seasonality!$B$2=TRUE,Seasonality!$B$3=TRUE),Seasonality!D$7+1,1+Seasonality!D15),"")</f>
        <v>1</v>
      </c>
      <c r="D6">
        <f>IF($A6&lt;&gt;"",IF(AND(Seasonality!$B$2=TRUE,Seasonality!$B$3=TRUE),Seasonality!E$7+1,1+Seasonality!E15),"")</f>
        <v>1</v>
      </c>
      <c r="E6">
        <f>IF($A6&lt;&gt;"",IF(AND(Seasonality!$B$2=TRUE,Seasonality!$B$3=TRUE),Seasonality!F$7+1,1+Seasonality!F15),"")</f>
        <v>1</v>
      </c>
      <c r="F6">
        <f>IF($A6&lt;&gt;"",IF(AND(Seasonality!$B$2=TRUE,Seasonality!$B$3=TRUE),Seasonality!G$7+1,1+Seasonality!G15),"")</f>
        <v>1</v>
      </c>
      <c r="G6">
        <f>IF($A6&lt;&gt;"",IF(AND(Seasonality!$B$2=TRUE,Seasonality!$B$3=TRUE),Seasonality!H$7+1,1+Seasonality!H15),"")</f>
        <v>1</v>
      </c>
      <c r="H6">
        <f>IF($A6&lt;&gt;"",IF(AND(Seasonality!$B$2=TRUE,Seasonality!$B$3=TRUE),Seasonality!I$7+1,1+Seasonality!I15),"")</f>
        <v>1</v>
      </c>
      <c r="I6">
        <f>IF($A6&lt;&gt;"",IF(AND(Seasonality!$B$2=TRUE,Seasonality!$B$3=TRUE),Seasonality!J$7+1,1+Seasonality!J15),"")</f>
        <v>1</v>
      </c>
      <c r="J6">
        <f>IF($A6&lt;&gt;"",IF(AND(Seasonality!$B$2=TRUE,Seasonality!$B$3=TRUE),Seasonality!K$7+1,1+Seasonality!K15),"")</f>
        <v>1</v>
      </c>
      <c r="K6">
        <f>IF($A6&lt;&gt;"",IF(AND(Seasonality!$B$2=TRUE,Seasonality!$B$3=TRUE),Seasonality!L$7+1,1+Seasonality!L15),"")</f>
        <v>1</v>
      </c>
      <c r="L6">
        <f>IF($A6&lt;&gt;"",IF(AND(Seasonality!$B$2=TRUE,Seasonality!$B$3=TRUE),Seasonality!M$7+1,1+Seasonality!M15),"")</f>
        <v>1</v>
      </c>
      <c r="M6">
        <f>IF($A6&lt;&gt;"",IF(AND(Seasonality!$B$2=TRUE,Seasonality!$B$3=TRUE),Seasonality!N$7+1,1+Seasonality!N15),"")</f>
        <v>1</v>
      </c>
      <c r="N6">
        <f>IF($A6&lt;&gt;"",IF(AND(Seasonality!$B$2=TRUE,Seasonality!$B$3=TRUE),Seasonality!O$7+1,1+Seasonality!O15),"")</f>
        <v>1</v>
      </c>
      <c r="O6">
        <f t="shared" si="24"/>
        <v>1</v>
      </c>
      <c r="P6">
        <f t="shared" si="1"/>
        <v>1</v>
      </c>
      <c r="Q6">
        <f t="shared" si="2"/>
        <v>1</v>
      </c>
      <c r="R6">
        <f t="shared" si="3"/>
        <v>1</v>
      </c>
      <c r="S6">
        <f t="shared" si="4"/>
        <v>1</v>
      </c>
      <c r="T6">
        <f t="shared" si="5"/>
        <v>1</v>
      </c>
      <c r="U6">
        <f t="shared" si="6"/>
        <v>1</v>
      </c>
      <c r="V6">
        <f t="shared" si="7"/>
        <v>1</v>
      </c>
      <c r="W6">
        <f t="shared" si="8"/>
        <v>1</v>
      </c>
      <c r="X6">
        <f t="shared" si="9"/>
        <v>1</v>
      </c>
      <c r="Y6">
        <f t="shared" si="10"/>
        <v>1</v>
      </c>
      <c r="Z6">
        <f t="shared" si="11"/>
        <v>1</v>
      </c>
      <c r="AA6">
        <f t="shared" si="12"/>
        <v>1</v>
      </c>
      <c r="AB6">
        <f t="shared" si="13"/>
        <v>1</v>
      </c>
      <c r="AC6">
        <f t="shared" si="14"/>
        <v>1</v>
      </c>
      <c r="AD6">
        <f t="shared" si="15"/>
        <v>1</v>
      </c>
      <c r="AE6">
        <f t="shared" si="16"/>
        <v>1</v>
      </c>
      <c r="AF6">
        <f t="shared" si="17"/>
        <v>1</v>
      </c>
      <c r="AG6">
        <f t="shared" si="18"/>
        <v>1</v>
      </c>
      <c r="AH6">
        <f t="shared" si="19"/>
        <v>1</v>
      </c>
      <c r="AI6">
        <f t="shared" si="20"/>
        <v>1</v>
      </c>
      <c r="AJ6">
        <f t="shared" si="21"/>
        <v>1</v>
      </c>
      <c r="AK6">
        <f t="shared" si="22"/>
        <v>1</v>
      </c>
      <c r="AL6">
        <f t="shared" si="23"/>
        <v>1</v>
      </c>
    </row>
    <row r="7" spans="1:38" x14ac:dyDescent="0.25">
      <c r="A7" s="15" t="str">
        <f>IF('Sales Mix'!A7="","",'Sales Mix'!A7)</f>
        <v>Platinum 750 ML</v>
      </c>
      <c r="C7">
        <f>IF($A7&lt;&gt;"",IF(AND(Seasonality!$B$2=TRUE,Seasonality!$B$3=TRUE),Seasonality!D$7+1,1+Seasonality!D16),"")</f>
        <v>1</v>
      </c>
      <c r="D7">
        <f>IF($A7&lt;&gt;"",IF(AND(Seasonality!$B$2=TRUE,Seasonality!$B$3=TRUE),Seasonality!E$7+1,1+Seasonality!E16),"")</f>
        <v>1</v>
      </c>
      <c r="E7">
        <f>IF($A7&lt;&gt;"",IF(AND(Seasonality!$B$2=TRUE,Seasonality!$B$3=TRUE),Seasonality!F$7+1,1+Seasonality!F16),"")</f>
        <v>1</v>
      </c>
      <c r="F7">
        <f>IF($A7&lt;&gt;"",IF(AND(Seasonality!$B$2=TRUE,Seasonality!$B$3=TRUE),Seasonality!G$7+1,1+Seasonality!G16),"")</f>
        <v>1</v>
      </c>
      <c r="G7">
        <f>IF($A7&lt;&gt;"",IF(AND(Seasonality!$B$2=TRUE,Seasonality!$B$3=TRUE),Seasonality!H$7+1,1+Seasonality!H16),"")</f>
        <v>1</v>
      </c>
      <c r="H7">
        <f>IF($A7&lt;&gt;"",IF(AND(Seasonality!$B$2=TRUE,Seasonality!$B$3=TRUE),Seasonality!I$7+1,1+Seasonality!I16),"")</f>
        <v>1</v>
      </c>
      <c r="I7">
        <f>IF($A7&lt;&gt;"",IF(AND(Seasonality!$B$2=TRUE,Seasonality!$B$3=TRUE),Seasonality!J$7+1,1+Seasonality!J16),"")</f>
        <v>1</v>
      </c>
      <c r="J7">
        <f>IF($A7&lt;&gt;"",IF(AND(Seasonality!$B$2=TRUE,Seasonality!$B$3=TRUE),Seasonality!K$7+1,1+Seasonality!K16),"")</f>
        <v>1</v>
      </c>
      <c r="K7">
        <f>IF($A7&lt;&gt;"",IF(AND(Seasonality!$B$2=TRUE,Seasonality!$B$3=TRUE),Seasonality!L$7+1,1+Seasonality!L16),"")</f>
        <v>1</v>
      </c>
      <c r="L7">
        <f>IF($A7&lt;&gt;"",IF(AND(Seasonality!$B$2=TRUE,Seasonality!$B$3=TRUE),Seasonality!M$7+1,1+Seasonality!M16),"")</f>
        <v>1</v>
      </c>
      <c r="M7">
        <f>IF($A7&lt;&gt;"",IF(AND(Seasonality!$B$2=TRUE,Seasonality!$B$3=TRUE),Seasonality!N$7+1,1+Seasonality!N16),"")</f>
        <v>1</v>
      </c>
      <c r="N7">
        <f>IF($A7&lt;&gt;"",IF(AND(Seasonality!$B$2=TRUE,Seasonality!$B$3=TRUE),Seasonality!O$7+1,1+Seasonality!O16),"")</f>
        <v>1</v>
      </c>
      <c r="O7">
        <f t="shared" si="24"/>
        <v>1</v>
      </c>
      <c r="P7">
        <f t="shared" si="1"/>
        <v>1</v>
      </c>
      <c r="Q7">
        <f t="shared" si="2"/>
        <v>1</v>
      </c>
      <c r="R7">
        <f t="shared" si="3"/>
        <v>1</v>
      </c>
      <c r="S7">
        <f t="shared" si="4"/>
        <v>1</v>
      </c>
      <c r="T7">
        <f t="shared" si="5"/>
        <v>1</v>
      </c>
      <c r="U7">
        <f t="shared" si="6"/>
        <v>1</v>
      </c>
      <c r="V7">
        <f t="shared" si="7"/>
        <v>1</v>
      </c>
      <c r="W7">
        <f t="shared" si="8"/>
        <v>1</v>
      </c>
      <c r="X7">
        <f t="shared" si="9"/>
        <v>1</v>
      </c>
      <c r="Y7">
        <f t="shared" si="10"/>
        <v>1</v>
      </c>
      <c r="Z7">
        <f t="shared" si="11"/>
        <v>1</v>
      </c>
      <c r="AA7">
        <f t="shared" si="12"/>
        <v>1</v>
      </c>
      <c r="AB7">
        <f t="shared" si="13"/>
        <v>1</v>
      </c>
      <c r="AC7">
        <f t="shared" si="14"/>
        <v>1</v>
      </c>
      <c r="AD7">
        <f t="shared" si="15"/>
        <v>1</v>
      </c>
      <c r="AE7">
        <f t="shared" si="16"/>
        <v>1</v>
      </c>
      <c r="AF7">
        <f t="shared" si="17"/>
        <v>1</v>
      </c>
      <c r="AG7">
        <f t="shared" si="18"/>
        <v>1</v>
      </c>
      <c r="AH7">
        <f t="shared" si="19"/>
        <v>1</v>
      </c>
      <c r="AI7">
        <f t="shared" si="20"/>
        <v>1</v>
      </c>
      <c r="AJ7">
        <f t="shared" si="21"/>
        <v>1</v>
      </c>
      <c r="AK7">
        <f t="shared" si="22"/>
        <v>1</v>
      </c>
      <c r="AL7">
        <f t="shared" si="23"/>
        <v>1</v>
      </c>
    </row>
    <row r="8" spans="1:38" x14ac:dyDescent="0.25">
      <c r="A8" s="15" t="str">
        <f>IF('Sales Mix'!A8="","",'Sales Mix'!A8)</f>
        <v>Gold 750 ML</v>
      </c>
      <c r="C8">
        <f>IF($A8&lt;&gt;"",IF(AND(Seasonality!$B$2=TRUE,Seasonality!$B$3=TRUE),Seasonality!D$7+1,1+Seasonality!D17),"")</f>
        <v>1</v>
      </c>
      <c r="D8">
        <f>IF($A8&lt;&gt;"",IF(AND(Seasonality!$B$2=TRUE,Seasonality!$B$3=TRUE),Seasonality!E$7+1,1+Seasonality!E17),"")</f>
        <v>1</v>
      </c>
      <c r="E8">
        <f>IF($A8&lt;&gt;"",IF(AND(Seasonality!$B$2=TRUE,Seasonality!$B$3=TRUE),Seasonality!F$7+1,1+Seasonality!F17),"")</f>
        <v>1</v>
      </c>
      <c r="F8">
        <f>IF($A8&lt;&gt;"",IF(AND(Seasonality!$B$2=TRUE,Seasonality!$B$3=TRUE),Seasonality!G$7+1,1+Seasonality!G17),"")</f>
        <v>1</v>
      </c>
      <c r="G8">
        <f>IF($A8&lt;&gt;"",IF(AND(Seasonality!$B$2=TRUE,Seasonality!$B$3=TRUE),Seasonality!H$7+1,1+Seasonality!H17),"")</f>
        <v>1</v>
      </c>
      <c r="H8">
        <f>IF($A8&lt;&gt;"",IF(AND(Seasonality!$B$2=TRUE,Seasonality!$B$3=TRUE),Seasonality!I$7+1,1+Seasonality!I17),"")</f>
        <v>1</v>
      </c>
      <c r="I8">
        <f>IF($A8&lt;&gt;"",IF(AND(Seasonality!$B$2=TRUE,Seasonality!$B$3=TRUE),Seasonality!J$7+1,1+Seasonality!J17),"")</f>
        <v>1</v>
      </c>
      <c r="J8">
        <f>IF($A8&lt;&gt;"",IF(AND(Seasonality!$B$2=TRUE,Seasonality!$B$3=TRUE),Seasonality!K$7+1,1+Seasonality!K17),"")</f>
        <v>1</v>
      </c>
      <c r="K8">
        <f>IF($A8&lt;&gt;"",IF(AND(Seasonality!$B$2=TRUE,Seasonality!$B$3=TRUE),Seasonality!L$7+1,1+Seasonality!L17),"")</f>
        <v>1</v>
      </c>
      <c r="L8">
        <f>IF($A8&lt;&gt;"",IF(AND(Seasonality!$B$2=TRUE,Seasonality!$B$3=TRUE),Seasonality!M$7+1,1+Seasonality!M17),"")</f>
        <v>1</v>
      </c>
      <c r="M8">
        <f>IF($A8&lt;&gt;"",IF(AND(Seasonality!$B$2=TRUE,Seasonality!$B$3=TRUE),Seasonality!N$7+1,1+Seasonality!N17),"")</f>
        <v>1</v>
      </c>
      <c r="N8">
        <f>IF($A8&lt;&gt;"",IF(AND(Seasonality!$B$2=TRUE,Seasonality!$B$3=TRUE),Seasonality!O$7+1,1+Seasonality!O17),"")</f>
        <v>1</v>
      </c>
      <c r="O8">
        <f t="shared" si="24"/>
        <v>1</v>
      </c>
      <c r="P8">
        <f t="shared" si="1"/>
        <v>1</v>
      </c>
      <c r="Q8">
        <f t="shared" si="2"/>
        <v>1</v>
      </c>
      <c r="R8">
        <f t="shared" si="3"/>
        <v>1</v>
      </c>
      <c r="S8">
        <f t="shared" si="4"/>
        <v>1</v>
      </c>
      <c r="T8">
        <f t="shared" si="5"/>
        <v>1</v>
      </c>
      <c r="U8">
        <f t="shared" si="6"/>
        <v>1</v>
      </c>
      <c r="V8">
        <f t="shared" si="7"/>
        <v>1</v>
      </c>
      <c r="W8">
        <f t="shared" si="8"/>
        <v>1</v>
      </c>
      <c r="X8">
        <f t="shared" si="9"/>
        <v>1</v>
      </c>
      <c r="Y8">
        <f t="shared" si="10"/>
        <v>1</v>
      </c>
      <c r="Z8">
        <f t="shared" si="11"/>
        <v>1</v>
      </c>
      <c r="AA8">
        <f t="shared" si="12"/>
        <v>1</v>
      </c>
      <c r="AB8">
        <f t="shared" si="13"/>
        <v>1</v>
      </c>
      <c r="AC8">
        <f t="shared" si="14"/>
        <v>1</v>
      </c>
      <c r="AD8">
        <f t="shared" si="15"/>
        <v>1</v>
      </c>
      <c r="AE8">
        <f t="shared" si="16"/>
        <v>1</v>
      </c>
      <c r="AF8">
        <f t="shared" si="17"/>
        <v>1</v>
      </c>
      <c r="AG8">
        <f t="shared" si="18"/>
        <v>1</v>
      </c>
      <c r="AH8">
        <f t="shared" si="19"/>
        <v>1</v>
      </c>
      <c r="AI8">
        <f t="shared" si="20"/>
        <v>1</v>
      </c>
      <c r="AJ8">
        <f t="shared" si="21"/>
        <v>1</v>
      </c>
      <c r="AK8">
        <f t="shared" si="22"/>
        <v>1</v>
      </c>
      <c r="AL8">
        <f t="shared" si="23"/>
        <v>1</v>
      </c>
    </row>
    <row r="9" spans="1:38" x14ac:dyDescent="0.25">
      <c r="A9" s="15" t="str">
        <f>IF('Sales Mix'!A9="","",'Sales Mix'!A9)</f>
        <v>Diamond 1.75 L</v>
      </c>
      <c r="C9">
        <f>IF($A9&lt;&gt;"",IF(AND(Seasonality!$B$2=TRUE,Seasonality!$B$3=TRUE),Seasonality!D$7+1,1+Seasonality!D18),"")</f>
        <v>1</v>
      </c>
      <c r="D9">
        <f>IF($A9&lt;&gt;"",IF(AND(Seasonality!$B$2=TRUE,Seasonality!$B$3=TRUE),Seasonality!E$7+1,1+Seasonality!E18),"")</f>
        <v>1</v>
      </c>
      <c r="E9">
        <f>IF($A9&lt;&gt;"",IF(AND(Seasonality!$B$2=TRUE,Seasonality!$B$3=TRUE),Seasonality!F$7+1,1+Seasonality!F18),"")</f>
        <v>1</v>
      </c>
      <c r="F9">
        <f>IF($A9&lt;&gt;"",IF(AND(Seasonality!$B$2=TRUE,Seasonality!$B$3=TRUE),Seasonality!G$7+1,1+Seasonality!G18),"")</f>
        <v>1</v>
      </c>
      <c r="G9">
        <f>IF($A9&lt;&gt;"",IF(AND(Seasonality!$B$2=TRUE,Seasonality!$B$3=TRUE),Seasonality!H$7+1,1+Seasonality!H18),"")</f>
        <v>1</v>
      </c>
      <c r="H9">
        <f>IF($A9&lt;&gt;"",IF(AND(Seasonality!$B$2=TRUE,Seasonality!$B$3=TRUE),Seasonality!I$7+1,1+Seasonality!I18),"")</f>
        <v>1</v>
      </c>
      <c r="I9">
        <f>IF($A9&lt;&gt;"",IF(AND(Seasonality!$B$2=TRUE,Seasonality!$B$3=TRUE),Seasonality!J$7+1,1+Seasonality!J18),"")</f>
        <v>1</v>
      </c>
      <c r="J9">
        <f>IF($A9&lt;&gt;"",IF(AND(Seasonality!$B$2=TRUE,Seasonality!$B$3=TRUE),Seasonality!K$7+1,1+Seasonality!K18),"")</f>
        <v>1</v>
      </c>
      <c r="K9">
        <f>IF($A9&lt;&gt;"",IF(AND(Seasonality!$B$2=TRUE,Seasonality!$B$3=TRUE),Seasonality!L$7+1,1+Seasonality!L18),"")</f>
        <v>1</v>
      </c>
      <c r="L9">
        <f>IF($A9&lt;&gt;"",IF(AND(Seasonality!$B$2=TRUE,Seasonality!$B$3=TRUE),Seasonality!M$7+1,1+Seasonality!M18),"")</f>
        <v>1</v>
      </c>
      <c r="M9">
        <f>IF($A9&lt;&gt;"",IF(AND(Seasonality!$B$2=TRUE,Seasonality!$B$3=TRUE),Seasonality!N$7+1,1+Seasonality!N18),"")</f>
        <v>1</v>
      </c>
      <c r="N9">
        <f>IF($A9&lt;&gt;"",IF(AND(Seasonality!$B$2=TRUE,Seasonality!$B$3=TRUE),Seasonality!O$7+1,1+Seasonality!O18),"")</f>
        <v>1</v>
      </c>
      <c r="O9">
        <f t="shared" si="24"/>
        <v>1</v>
      </c>
      <c r="P9">
        <f t="shared" si="1"/>
        <v>1</v>
      </c>
      <c r="Q9">
        <f t="shared" si="2"/>
        <v>1</v>
      </c>
      <c r="R9">
        <f t="shared" si="3"/>
        <v>1</v>
      </c>
      <c r="S9">
        <f t="shared" si="4"/>
        <v>1</v>
      </c>
      <c r="T9">
        <f t="shared" si="5"/>
        <v>1</v>
      </c>
      <c r="U9">
        <f t="shared" si="6"/>
        <v>1</v>
      </c>
      <c r="V9">
        <f t="shared" si="7"/>
        <v>1</v>
      </c>
      <c r="W9">
        <f t="shared" si="8"/>
        <v>1</v>
      </c>
      <c r="X9">
        <f t="shared" si="9"/>
        <v>1</v>
      </c>
      <c r="Y9">
        <f t="shared" si="10"/>
        <v>1</v>
      </c>
      <c r="Z9">
        <f t="shared" si="11"/>
        <v>1</v>
      </c>
      <c r="AA9">
        <f t="shared" si="12"/>
        <v>1</v>
      </c>
      <c r="AB9">
        <f t="shared" si="13"/>
        <v>1</v>
      </c>
      <c r="AC9">
        <f t="shared" si="14"/>
        <v>1</v>
      </c>
      <c r="AD9">
        <f t="shared" si="15"/>
        <v>1</v>
      </c>
      <c r="AE9">
        <f t="shared" si="16"/>
        <v>1</v>
      </c>
      <c r="AF9">
        <f t="shared" si="17"/>
        <v>1</v>
      </c>
      <c r="AG9">
        <f t="shared" si="18"/>
        <v>1</v>
      </c>
      <c r="AH9">
        <f t="shared" si="19"/>
        <v>1</v>
      </c>
      <c r="AI9">
        <f t="shared" si="20"/>
        <v>1</v>
      </c>
      <c r="AJ9">
        <f t="shared" si="21"/>
        <v>1</v>
      </c>
      <c r="AK9">
        <f t="shared" si="22"/>
        <v>1</v>
      </c>
      <c r="AL9">
        <f t="shared" si="23"/>
        <v>1</v>
      </c>
    </row>
    <row r="10" spans="1:38" x14ac:dyDescent="0.25">
      <c r="A10" s="15" t="str">
        <f>IF('Sales Mix'!A10="","",'Sales Mix'!A10)</f>
        <v>Platinum 1.75 L</v>
      </c>
      <c r="C10">
        <f>IF($A10&lt;&gt;"",IF(AND(Seasonality!$B$2=TRUE,Seasonality!$B$3=TRUE),Seasonality!D$7+1,1+Seasonality!D19),"")</f>
        <v>1</v>
      </c>
      <c r="D10">
        <f>IF($A10&lt;&gt;"",IF(AND(Seasonality!$B$2=TRUE,Seasonality!$B$3=TRUE),Seasonality!E$7+1,1+Seasonality!E19),"")</f>
        <v>1</v>
      </c>
      <c r="E10">
        <f>IF($A10&lt;&gt;"",IF(AND(Seasonality!$B$2=TRUE,Seasonality!$B$3=TRUE),Seasonality!F$7+1,1+Seasonality!F19),"")</f>
        <v>1</v>
      </c>
      <c r="F10">
        <f>IF($A10&lt;&gt;"",IF(AND(Seasonality!$B$2=TRUE,Seasonality!$B$3=TRUE),Seasonality!G$7+1,1+Seasonality!G19),"")</f>
        <v>1</v>
      </c>
      <c r="G10">
        <f>IF($A10&lt;&gt;"",IF(AND(Seasonality!$B$2=TRUE,Seasonality!$B$3=TRUE),Seasonality!H$7+1,1+Seasonality!H19),"")</f>
        <v>1</v>
      </c>
      <c r="H10">
        <f>IF($A10&lt;&gt;"",IF(AND(Seasonality!$B$2=TRUE,Seasonality!$B$3=TRUE),Seasonality!I$7+1,1+Seasonality!I19),"")</f>
        <v>1</v>
      </c>
      <c r="I10">
        <f>IF($A10&lt;&gt;"",IF(AND(Seasonality!$B$2=TRUE,Seasonality!$B$3=TRUE),Seasonality!J$7+1,1+Seasonality!J19),"")</f>
        <v>1</v>
      </c>
      <c r="J10">
        <f>IF($A10&lt;&gt;"",IF(AND(Seasonality!$B$2=TRUE,Seasonality!$B$3=TRUE),Seasonality!K$7+1,1+Seasonality!K19),"")</f>
        <v>1</v>
      </c>
      <c r="K10">
        <f>IF($A10&lt;&gt;"",IF(AND(Seasonality!$B$2=TRUE,Seasonality!$B$3=TRUE),Seasonality!L$7+1,1+Seasonality!L19),"")</f>
        <v>1</v>
      </c>
      <c r="L10">
        <f>IF($A10&lt;&gt;"",IF(AND(Seasonality!$B$2=TRUE,Seasonality!$B$3=TRUE),Seasonality!M$7+1,1+Seasonality!M19),"")</f>
        <v>1</v>
      </c>
      <c r="M10">
        <f>IF($A10&lt;&gt;"",IF(AND(Seasonality!$B$2=TRUE,Seasonality!$B$3=TRUE),Seasonality!N$7+1,1+Seasonality!N19),"")</f>
        <v>1</v>
      </c>
      <c r="N10">
        <f>IF($A10&lt;&gt;"",IF(AND(Seasonality!$B$2=TRUE,Seasonality!$B$3=TRUE),Seasonality!O$7+1,1+Seasonality!O19),"")</f>
        <v>1</v>
      </c>
      <c r="O10">
        <f t="shared" si="24"/>
        <v>1</v>
      </c>
      <c r="P10">
        <f t="shared" si="1"/>
        <v>1</v>
      </c>
      <c r="Q10">
        <f t="shared" si="2"/>
        <v>1</v>
      </c>
      <c r="R10">
        <f t="shared" si="3"/>
        <v>1</v>
      </c>
      <c r="S10">
        <f t="shared" si="4"/>
        <v>1</v>
      </c>
      <c r="T10">
        <f t="shared" si="5"/>
        <v>1</v>
      </c>
      <c r="U10">
        <f t="shared" si="6"/>
        <v>1</v>
      </c>
      <c r="V10">
        <f t="shared" si="7"/>
        <v>1</v>
      </c>
      <c r="W10">
        <f t="shared" si="8"/>
        <v>1</v>
      </c>
      <c r="X10">
        <f t="shared" si="9"/>
        <v>1</v>
      </c>
      <c r="Y10">
        <f t="shared" si="10"/>
        <v>1</v>
      </c>
      <c r="Z10">
        <f t="shared" si="11"/>
        <v>1</v>
      </c>
      <c r="AA10">
        <f t="shared" si="12"/>
        <v>1</v>
      </c>
      <c r="AB10">
        <f t="shared" si="13"/>
        <v>1</v>
      </c>
      <c r="AC10">
        <f t="shared" si="14"/>
        <v>1</v>
      </c>
      <c r="AD10">
        <f t="shared" si="15"/>
        <v>1</v>
      </c>
      <c r="AE10">
        <f t="shared" si="16"/>
        <v>1</v>
      </c>
      <c r="AF10">
        <f t="shared" si="17"/>
        <v>1</v>
      </c>
      <c r="AG10">
        <f t="shared" si="18"/>
        <v>1</v>
      </c>
      <c r="AH10">
        <f t="shared" si="19"/>
        <v>1</v>
      </c>
      <c r="AI10">
        <f t="shared" si="20"/>
        <v>1</v>
      </c>
      <c r="AJ10">
        <f t="shared" si="21"/>
        <v>1</v>
      </c>
      <c r="AK10">
        <f t="shared" si="22"/>
        <v>1</v>
      </c>
      <c r="AL10">
        <f t="shared" si="23"/>
        <v>1</v>
      </c>
    </row>
    <row r="11" spans="1:38" x14ac:dyDescent="0.25">
      <c r="A11" s="15" t="str">
        <f>IF('Sales Mix'!A11="","",'Sales Mix'!A11)</f>
        <v>Gold 1.75 L</v>
      </c>
      <c r="C11">
        <f>IF($A11&lt;&gt;"",IF(AND(Seasonality!$B$2=TRUE,Seasonality!$B$3=TRUE),Seasonality!D$7+1,1+Seasonality!D20),"")</f>
        <v>1</v>
      </c>
      <c r="D11">
        <f>IF($A11&lt;&gt;"",IF(AND(Seasonality!$B$2=TRUE,Seasonality!$B$3=TRUE),Seasonality!E$7+1,1+Seasonality!E20),"")</f>
        <v>1</v>
      </c>
      <c r="E11">
        <f>IF($A11&lt;&gt;"",IF(AND(Seasonality!$B$2=TRUE,Seasonality!$B$3=TRUE),Seasonality!F$7+1,1+Seasonality!F20),"")</f>
        <v>1</v>
      </c>
      <c r="F11">
        <f>IF($A11&lt;&gt;"",IF(AND(Seasonality!$B$2=TRUE,Seasonality!$B$3=TRUE),Seasonality!G$7+1,1+Seasonality!G20),"")</f>
        <v>1</v>
      </c>
      <c r="G11">
        <f>IF($A11&lt;&gt;"",IF(AND(Seasonality!$B$2=TRUE,Seasonality!$B$3=TRUE),Seasonality!H$7+1,1+Seasonality!H20),"")</f>
        <v>1</v>
      </c>
      <c r="H11">
        <f>IF($A11&lt;&gt;"",IF(AND(Seasonality!$B$2=TRUE,Seasonality!$B$3=TRUE),Seasonality!I$7+1,1+Seasonality!I20),"")</f>
        <v>1</v>
      </c>
      <c r="I11">
        <f>IF($A11&lt;&gt;"",IF(AND(Seasonality!$B$2=TRUE,Seasonality!$B$3=TRUE),Seasonality!J$7+1,1+Seasonality!J20),"")</f>
        <v>1</v>
      </c>
      <c r="J11">
        <f>IF($A11&lt;&gt;"",IF(AND(Seasonality!$B$2=TRUE,Seasonality!$B$3=TRUE),Seasonality!K$7+1,1+Seasonality!K20),"")</f>
        <v>1</v>
      </c>
      <c r="K11">
        <f>IF($A11&lt;&gt;"",IF(AND(Seasonality!$B$2=TRUE,Seasonality!$B$3=TRUE),Seasonality!L$7+1,1+Seasonality!L20),"")</f>
        <v>1</v>
      </c>
      <c r="L11">
        <f>IF($A11&lt;&gt;"",IF(AND(Seasonality!$B$2=TRUE,Seasonality!$B$3=TRUE),Seasonality!M$7+1,1+Seasonality!M20),"")</f>
        <v>1</v>
      </c>
      <c r="M11">
        <f>IF($A11&lt;&gt;"",IF(AND(Seasonality!$B$2=TRUE,Seasonality!$B$3=TRUE),Seasonality!N$7+1,1+Seasonality!N20),"")</f>
        <v>1</v>
      </c>
      <c r="N11">
        <f>IF($A11&lt;&gt;"",IF(AND(Seasonality!$B$2=TRUE,Seasonality!$B$3=TRUE),Seasonality!O$7+1,1+Seasonality!O20),"")</f>
        <v>1</v>
      </c>
      <c r="O11">
        <f t="shared" si="24"/>
        <v>1</v>
      </c>
      <c r="P11">
        <f t="shared" si="1"/>
        <v>1</v>
      </c>
      <c r="Q11">
        <f t="shared" si="2"/>
        <v>1</v>
      </c>
      <c r="R11">
        <f t="shared" si="3"/>
        <v>1</v>
      </c>
      <c r="S11">
        <f t="shared" si="4"/>
        <v>1</v>
      </c>
      <c r="T11">
        <f t="shared" si="5"/>
        <v>1</v>
      </c>
      <c r="U11">
        <f t="shared" si="6"/>
        <v>1</v>
      </c>
      <c r="V11">
        <f t="shared" si="7"/>
        <v>1</v>
      </c>
      <c r="W11">
        <f t="shared" si="8"/>
        <v>1</v>
      </c>
      <c r="X11">
        <f t="shared" si="9"/>
        <v>1</v>
      </c>
      <c r="Y11">
        <f t="shared" si="10"/>
        <v>1</v>
      </c>
      <c r="Z11">
        <f t="shared" si="11"/>
        <v>1</v>
      </c>
      <c r="AA11">
        <f t="shared" si="12"/>
        <v>1</v>
      </c>
      <c r="AB11">
        <f t="shared" si="13"/>
        <v>1</v>
      </c>
      <c r="AC11">
        <f t="shared" si="14"/>
        <v>1</v>
      </c>
      <c r="AD11">
        <f t="shared" si="15"/>
        <v>1</v>
      </c>
      <c r="AE11">
        <f t="shared" si="16"/>
        <v>1</v>
      </c>
      <c r="AF11">
        <f t="shared" si="17"/>
        <v>1</v>
      </c>
      <c r="AG11">
        <f t="shared" si="18"/>
        <v>1</v>
      </c>
      <c r="AH11">
        <f t="shared" si="19"/>
        <v>1</v>
      </c>
      <c r="AI11">
        <f t="shared" si="20"/>
        <v>1</v>
      </c>
      <c r="AJ11">
        <f t="shared" si="21"/>
        <v>1</v>
      </c>
      <c r="AK11">
        <f t="shared" si="22"/>
        <v>1</v>
      </c>
      <c r="AL11">
        <f t="shared" si="23"/>
        <v>1</v>
      </c>
    </row>
    <row r="12" spans="1:38" x14ac:dyDescent="0.25">
      <c r="A12" s="15" t="str">
        <f>IF('Sales Mix'!A12="","",'Sales Mix'!A12)</f>
        <v/>
      </c>
      <c r="C12" t="str">
        <f>IF($A12&lt;&gt;"",IF(AND(Seasonality!$B$2=TRUE,Seasonality!$B$3=TRUE),Seasonality!D$7+1,1+Seasonality!D21),"")</f>
        <v/>
      </c>
      <c r="D12" t="str">
        <f>IF($A12&lt;&gt;"",IF(AND(Seasonality!$B$2=TRUE,Seasonality!$B$3=TRUE),Seasonality!E$7+1,1+Seasonality!E21),"")</f>
        <v/>
      </c>
      <c r="E12" t="str">
        <f>IF($A12&lt;&gt;"",IF(AND(Seasonality!$B$2=TRUE,Seasonality!$B$3=TRUE),Seasonality!F$7+1,1+Seasonality!F21),"")</f>
        <v/>
      </c>
      <c r="F12" t="str">
        <f>IF($A12&lt;&gt;"",IF(AND(Seasonality!$B$2=TRUE,Seasonality!$B$3=TRUE),Seasonality!G$7+1,1+Seasonality!G21),"")</f>
        <v/>
      </c>
      <c r="G12" t="str">
        <f>IF($A12&lt;&gt;"",IF(AND(Seasonality!$B$2=TRUE,Seasonality!$B$3=TRUE),Seasonality!H$7+1,1+Seasonality!H21),"")</f>
        <v/>
      </c>
      <c r="H12" t="str">
        <f>IF($A12&lt;&gt;"",IF(AND(Seasonality!$B$2=TRUE,Seasonality!$B$3=TRUE),Seasonality!I$7+1,1+Seasonality!I21),"")</f>
        <v/>
      </c>
      <c r="I12" t="str">
        <f>IF($A12&lt;&gt;"",IF(AND(Seasonality!$B$2=TRUE,Seasonality!$B$3=TRUE),Seasonality!J$7+1,1+Seasonality!J21),"")</f>
        <v/>
      </c>
      <c r="J12" t="str">
        <f>IF($A12&lt;&gt;"",IF(AND(Seasonality!$B$2=TRUE,Seasonality!$B$3=TRUE),Seasonality!K$7+1,1+Seasonality!K21),"")</f>
        <v/>
      </c>
      <c r="K12" t="str">
        <f>IF($A12&lt;&gt;"",IF(AND(Seasonality!$B$2=TRUE,Seasonality!$B$3=TRUE),Seasonality!L$7+1,1+Seasonality!L21),"")</f>
        <v/>
      </c>
      <c r="L12" t="str">
        <f>IF($A12&lt;&gt;"",IF(AND(Seasonality!$B$2=TRUE,Seasonality!$B$3=TRUE),Seasonality!M$7+1,1+Seasonality!M21),"")</f>
        <v/>
      </c>
      <c r="M12" t="str">
        <f>IF($A12&lt;&gt;"",IF(AND(Seasonality!$B$2=TRUE,Seasonality!$B$3=TRUE),Seasonality!N$7+1,1+Seasonality!N21),"")</f>
        <v/>
      </c>
      <c r="N12" t="str">
        <f>IF($A12&lt;&gt;"",IF(AND(Seasonality!$B$2=TRUE,Seasonality!$B$3=TRUE),Seasonality!O$7+1,1+Seasonality!O21),"")</f>
        <v/>
      </c>
      <c r="O12" t="str">
        <f t="shared" si="24"/>
        <v/>
      </c>
      <c r="P12" t="str">
        <f t="shared" si="1"/>
        <v/>
      </c>
      <c r="Q12" t="str">
        <f t="shared" si="2"/>
        <v/>
      </c>
      <c r="R12" t="str">
        <f t="shared" si="3"/>
        <v/>
      </c>
      <c r="S12" t="str">
        <f t="shared" si="4"/>
        <v/>
      </c>
      <c r="T12" t="str">
        <f t="shared" si="5"/>
        <v/>
      </c>
      <c r="U12" t="str">
        <f t="shared" si="6"/>
        <v/>
      </c>
      <c r="V12" t="str">
        <f t="shared" si="7"/>
        <v/>
      </c>
      <c r="W12" t="str">
        <f t="shared" si="8"/>
        <v/>
      </c>
      <c r="X12" t="str">
        <f t="shared" si="9"/>
        <v/>
      </c>
      <c r="Y12" t="str">
        <f t="shared" si="10"/>
        <v/>
      </c>
      <c r="Z12" t="str">
        <f t="shared" si="11"/>
        <v/>
      </c>
      <c r="AA12" t="str">
        <f t="shared" si="12"/>
        <v/>
      </c>
      <c r="AB12" t="str">
        <f t="shared" si="13"/>
        <v/>
      </c>
      <c r="AC12" t="str">
        <f t="shared" si="14"/>
        <v/>
      </c>
      <c r="AD12" t="str">
        <f t="shared" si="15"/>
        <v/>
      </c>
      <c r="AE12" t="str">
        <f t="shared" si="16"/>
        <v/>
      </c>
      <c r="AF12" t="str">
        <f t="shared" si="17"/>
        <v/>
      </c>
      <c r="AG12" t="str">
        <f t="shared" si="18"/>
        <v/>
      </c>
      <c r="AH12" t="str">
        <f t="shared" si="19"/>
        <v/>
      </c>
      <c r="AI12" t="str">
        <f t="shared" si="20"/>
        <v/>
      </c>
      <c r="AJ12" t="str">
        <f t="shared" si="21"/>
        <v/>
      </c>
      <c r="AK12" t="str">
        <f t="shared" si="22"/>
        <v/>
      </c>
      <c r="AL12" t="str">
        <f t="shared" si="23"/>
        <v/>
      </c>
    </row>
    <row r="13" spans="1:38" x14ac:dyDescent="0.25">
      <c r="A13" s="15" t="str">
        <f>IF('Sales Mix'!A13="","",'Sales Mix'!A13)</f>
        <v/>
      </c>
      <c r="C13" t="str">
        <f>IF($A13&lt;&gt;"",IF(AND(Seasonality!$B$2=TRUE,Seasonality!$B$3=TRUE),Seasonality!D$7+1,1+Seasonality!D22),"")</f>
        <v/>
      </c>
      <c r="D13" t="str">
        <f>IF($A13&lt;&gt;"",IF(AND(Seasonality!$B$2=TRUE,Seasonality!$B$3=TRUE),Seasonality!E$7+1,1+Seasonality!E22),"")</f>
        <v/>
      </c>
      <c r="E13" t="str">
        <f>IF($A13&lt;&gt;"",IF(AND(Seasonality!$B$2=TRUE,Seasonality!$B$3=TRUE),Seasonality!F$7+1,1+Seasonality!F22),"")</f>
        <v/>
      </c>
      <c r="F13" t="str">
        <f>IF($A13&lt;&gt;"",IF(AND(Seasonality!$B$2=TRUE,Seasonality!$B$3=TRUE),Seasonality!G$7+1,1+Seasonality!G22),"")</f>
        <v/>
      </c>
      <c r="G13" t="str">
        <f>IF($A13&lt;&gt;"",IF(AND(Seasonality!$B$2=TRUE,Seasonality!$B$3=TRUE),Seasonality!H$7+1,1+Seasonality!H22),"")</f>
        <v/>
      </c>
      <c r="H13" t="str">
        <f>IF($A13&lt;&gt;"",IF(AND(Seasonality!$B$2=TRUE,Seasonality!$B$3=TRUE),Seasonality!I$7+1,1+Seasonality!I22),"")</f>
        <v/>
      </c>
      <c r="I13" t="str">
        <f>IF($A13&lt;&gt;"",IF(AND(Seasonality!$B$2=TRUE,Seasonality!$B$3=TRUE),Seasonality!J$7+1,1+Seasonality!J22),"")</f>
        <v/>
      </c>
      <c r="J13" t="str">
        <f>IF($A13&lt;&gt;"",IF(AND(Seasonality!$B$2=TRUE,Seasonality!$B$3=TRUE),Seasonality!K$7+1,1+Seasonality!K22),"")</f>
        <v/>
      </c>
      <c r="K13" t="str">
        <f>IF($A13&lt;&gt;"",IF(AND(Seasonality!$B$2=TRUE,Seasonality!$B$3=TRUE),Seasonality!L$7+1,1+Seasonality!L22),"")</f>
        <v/>
      </c>
      <c r="L13" t="str">
        <f>IF($A13&lt;&gt;"",IF(AND(Seasonality!$B$2=TRUE,Seasonality!$B$3=TRUE),Seasonality!M$7+1,1+Seasonality!M22),"")</f>
        <v/>
      </c>
      <c r="M13" t="str">
        <f>IF($A13&lt;&gt;"",IF(AND(Seasonality!$B$2=TRUE,Seasonality!$B$3=TRUE),Seasonality!N$7+1,1+Seasonality!N22),"")</f>
        <v/>
      </c>
      <c r="N13" t="str">
        <f>IF($A13&lt;&gt;"",IF(AND(Seasonality!$B$2=TRUE,Seasonality!$B$3=TRUE),Seasonality!O$7+1,1+Seasonality!O22),"")</f>
        <v/>
      </c>
      <c r="O13" t="str">
        <f t="shared" si="24"/>
        <v/>
      </c>
      <c r="P13" t="str">
        <f t="shared" si="1"/>
        <v/>
      </c>
      <c r="Q13" t="str">
        <f t="shared" si="2"/>
        <v/>
      </c>
      <c r="R13" t="str">
        <f t="shared" si="3"/>
        <v/>
      </c>
      <c r="S13" t="str">
        <f t="shared" si="4"/>
        <v/>
      </c>
      <c r="T13" t="str">
        <f t="shared" si="5"/>
        <v/>
      </c>
      <c r="U13" t="str">
        <f t="shared" si="6"/>
        <v/>
      </c>
      <c r="V13" t="str">
        <f t="shared" si="7"/>
        <v/>
      </c>
      <c r="W13" t="str">
        <f t="shared" si="8"/>
        <v/>
      </c>
      <c r="X13" t="str">
        <f t="shared" si="9"/>
        <v/>
      </c>
      <c r="Y13" t="str">
        <f t="shared" si="10"/>
        <v/>
      </c>
      <c r="Z13" t="str">
        <f t="shared" si="11"/>
        <v/>
      </c>
      <c r="AA13" t="str">
        <f t="shared" si="12"/>
        <v/>
      </c>
      <c r="AB13" t="str">
        <f t="shared" si="13"/>
        <v/>
      </c>
      <c r="AC13" t="str">
        <f t="shared" si="14"/>
        <v/>
      </c>
      <c r="AD13" t="str">
        <f t="shared" si="15"/>
        <v/>
      </c>
      <c r="AE13" t="str">
        <f t="shared" si="16"/>
        <v/>
      </c>
      <c r="AF13" t="str">
        <f t="shared" si="17"/>
        <v/>
      </c>
      <c r="AG13" t="str">
        <f t="shared" si="18"/>
        <v/>
      </c>
      <c r="AH13" t="str">
        <f t="shared" si="19"/>
        <v/>
      </c>
      <c r="AI13" t="str">
        <f t="shared" si="20"/>
        <v/>
      </c>
      <c r="AJ13" t="str">
        <f t="shared" si="21"/>
        <v/>
      </c>
      <c r="AK13" t="str">
        <f t="shared" si="22"/>
        <v/>
      </c>
      <c r="AL13" t="str">
        <f t="shared" si="23"/>
        <v/>
      </c>
    </row>
    <row r="14" spans="1:38" x14ac:dyDescent="0.25">
      <c r="A14" s="15" t="str">
        <f>IF('Sales Mix'!A14="","",'Sales Mix'!A14)</f>
        <v/>
      </c>
      <c r="C14" t="str">
        <f>IF($A14&lt;&gt;"",IF(AND(Seasonality!$B$2=TRUE,Seasonality!$B$3=TRUE),Seasonality!D$7+1,1+Seasonality!D23),"")</f>
        <v/>
      </c>
      <c r="D14" t="str">
        <f>IF($A14&lt;&gt;"",IF(AND(Seasonality!$B$2=TRUE,Seasonality!$B$3=TRUE),Seasonality!E$7+1,1+Seasonality!E23),"")</f>
        <v/>
      </c>
      <c r="E14" t="str">
        <f>IF($A14&lt;&gt;"",IF(AND(Seasonality!$B$2=TRUE,Seasonality!$B$3=TRUE),Seasonality!F$7+1,1+Seasonality!F23),"")</f>
        <v/>
      </c>
      <c r="F14" t="str">
        <f>IF($A14&lt;&gt;"",IF(AND(Seasonality!$B$2=TRUE,Seasonality!$B$3=TRUE),Seasonality!G$7+1,1+Seasonality!G23),"")</f>
        <v/>
      </c>
      <c r="G14" t="str">
        <f>IF($A14&lt;&gt;"",IF(AND(Seasonality!$B$2=TRUE,Seasonality!$B$3=TRUE),Seasonality!H$7+1,1+Seasonality!H23),"")</f>
        <v/>
      </c>
      <c r="H14" t="str">
        <f>IF($A14&lt;&gt;"",IF(AND(Seasonality!$B$2=TRUE,Seasonality!$B$3=TRUE),Seasonality!I$7+1,1+Seasonality!I23),"")</f>
        <v/>
      </c>
      <c r="I14" t="str">
        <f>IF($A14&lt;&gt;"",IF(AND(Seasonality!$B$2=TRUE,Seasonality!$B$3=TRUE),Seasonality!J$7+1,1+Seasonality!J23),"")</f>
        <v/>
      </c>
      <c r="J14" t="str">
        <f>IF($A14&lt;&gt;"",IF(AND(Seasonality!$B$2=TRUE,Seasonality!$B$3=TRUE),Seasonality!K$7+1,1+Seasonality!K23),"")</f>
        <v/>
      </c>
      <c r="K14" t="str">
        <f>IF($A14&lt;&gt;"",IF(AND(Seasonality!$B$2=TRUE,Seasonality!$B$3=TRUE),Seasonality!L$7+1,1+Seasonality!L23),"")</f>
        <v/>
      </c>
      <c r="L14" t="str">
        <f>IF($A14&lt;&gt;"",IF(AND(Seasonality!$B$2=TRUE,Seasonality!$B$3=TRUE),Seasonality!M$7+1,1+Seasonality!M23),"")</f>
        <v/>
      </c>
      <c r="M14" t="str">
        <f>IF($A14&lt;&gt;"",IF(AND(Seasonality!$B$2=TRUE,Seasonality!$B$3=TRUE),Seasonality!N$7+1,1+Seasonality!N23),"")</f>
        <v/>
      </c>
      <c r="N14" t="str">
        <f>IF($A14&lt;&gt;"",IF(AND(Seasonality!$B$2=TRUE,Seasonality!$B$3=TRUE),Seasonality!O$7+1,1+Seasonality!O23),"")</f>
        <v/>
      </c>
      <c r="O14" t="str">
        <f t="shared" si="24"/>
        <v/>
      </c>
      <c r="P14" t="str">
        <f t="shared" si="1"/>
        <v/>
      </c>
      <c r="Q14" t="str">
        <f t="shared" si="2"/>
        <v/>
      </c>
      <c r="R14" t="str">
        <f t="shared" si="3"/>
        <v/>
      </c>
      <c r="S14" t="str">
        <f t="shared" si="4"/>
        <v/>
      </c>
      <c r="T14" t="str">
        <f t="shared" si="5"/>
        <v/>
      </c>
      <c r="U14" t="str">
        <f t="shared" si="6"/>
        <v/>
      </c>
      <c r="V14" t="str">
        <f t="shared" si="7"/>
        <v/>
      </c>
      <c r="W14" t="str">
        <f t="shared" si="8"/>
        <v/>
      </c>
      <c r="X14" t="str">
        <f t="shared" si="9"/>
        <v/>
      </c>
      <c r="Y14" t="str">
        <f t="shared" si="10"/>
        <v/>
      </c>
      <c r="Z14" t="str">
        <f t="shared" si="11"/>
        <v/>
      </c>
      <c r="AA14" t="str">
        <f t="shared" si="12"/>
        <v/>
      </c>
      <c r="AB14" t="str">
        <f t="shared" si="13"/>
        <v/>
      </c>
      <c r="AC14" t="str">
        <f t="shared" si="14"/>
        <v/>
      </c>
      <c r="AD14" t="str">
        <f t="shared" si="15"/>
        <v/>
      </c>
      <c r="AE14" t="str">
        <f t="shared" si="16"/>
        <v/>
      </c>
      <c r="AF14" t="str">
        <f t="shared" si="17"/>
        <v/>
      </c>
      <c r="AG14" t="str">
        <f t="shared" si="18"/>
        <v/>
      </c>
      <c r="AH14" t="str">
        <f t="shared" si="19"/>
        <v/>
      </c>
      <c r="AI14" t="str">
        <f t="shared" si="20"/>
        <v/>
      </c>
      <c r="AJ14" t="str">
        <f t="shared" si="21"/>
        <v/>
      </c>
      <c r="AK14" t="str">
        <f t="shared" si="22"/>
        <v/>
      </c>
      <c r="AL14" t="str">
        <f t="shared" si="23"/>
        <v/>
      </c>
    </row>
    <row r="15" spans="1:38" x14ac:dyDescent="0.25">
      <c r="A15" s="15" t="str">
        <f>IF('Sales Mix'!A15="","",'Sales Mix'!A15)</f>
        <v/>
      </c>
      <c r="C15" t="str">
        <f>IF($A15&lt;&gt;"",IF(AND(Seasonality!$B$2=TRUE,Seasonality!$B$3=TRUE),Seasonality!D$7+1,1+Seasonality!D24),"")</f>
        <v/>
      </c>
      <c r="D15" t="str">
        <f>IF($A15&lt;&gt;"",IF(AND(Seasonality!$B$2=TRUE,Seasonality!$B$3=TRUE),Seasonality!E$7+1,1+Seasonality!E24),"")</f>
        <v/>
      </c>
      <c r="E15" t="str">
        <f>IF($A15&lt;&gt;"",IF(AND(Seasonality!$B$2=TRUE,Seasonality!$B$3=TRUE),Seasonality!F$7+1,1+Seasonality!F24),"")</f>
        <v/>
      </c>
      <c r="F15" t="str">
        <f>IF($A15&lt;&gt;"",IF(AND(Seasonality!$B$2=TRUE,Seasonality!$B$3=TRUE),Seasonality!G$7+1,1+Seasonality!G24),"")</f>
        <v/>
      </c>
      <c r="G15" t="str">
        <f>IF($A15&lt;&gt;"",IF(AND(Seasonality!$B$2=TRUE,Seasonality!$B$3=TRUE),Seasonality!H$7+1,1+Seasonality!H24),"")</f>
        <v/>
      </c>
      <c r="H15" t="str">
        <f>IF($A15&lt;&gt;"",IF(AND(Seasonality!$B$2=TRUE,Seasonality!$B$3=TRUE),Seasonality!I$7+1,1+Seasonality!I24),"")</f>
        <v/>
      </c>
      <c r="I15" t="str">
        <f>IF($A15&lt;&gt;"",IF(AND(Seasonality!$B$2=TRUE,Seasonality!$B$3=TRUE),Seasonality!J$7+1,1+Seasonality!J24),"")</f>
        <v/>
      </c>
      <c r="J15" t="str">
        <f>IF($A15&lt;&gt;"",IF(AND(Seasonality!$B$2=TRUE,Seasonality!$B$3=TRUE),Seasonality!K$7+1,1+Seasonality!K24),"")</f>
        <v/>
      </c>
      <c r="K15" t="str">
        <f>IF($A15&lt;&gt;"",IF(AND(Seasonality!$B$2=TRUE,Seasonality!$B$3=TRUE),Seasonality!L$7+1,1+Seasonality!L24),"")</f>
        <v/>
      </c>
      <c r="L15" t="str">
        <f>IF($A15&lt;&gt;"",IF(AND(Seasonality!$B$2=TRUE,Seasonality!$B$3=TRUE),Seasonality!M$7+1,1+Seasonality!M24),"")</f>
        <v/>
      </c>
      <c r="M15" t="str">
        <f>IF($A15&lt;&gt;"",IF(AND(Seasonality!$B$2=TRUE,Seasonality!$B$3=TRUE),Seasonality!N$7+1,1+Seasonality!N24),"")</f>
        <v/>
      </c>
      <c r="N15" t="str">
        <f>IF($A15&lt;&gt;"",IF(AND(Seasonality!$B$2=TRUE,Seasonality!$B$3=TRUE),Seasonality!O$7+1,1+Seasonality!O24),"")</f>
        <v/>
      </c>
      <c r="O15" t="str">
        <f t="shared" si="24"/>
        <v/>
      </c>
      <c r="P15" t="str">
        <f t="shared" si="1"/>
        <v/>
      </c>
      <c r="Q15" t="str">
        <f t="shared" si="2"/>
        <v/>
      </c>
      <c r="R15" t="str">
        <f t="shared" si="3"/>
        <v/>
      </c>
      <c r="S15" t="str">
        <f t="shared" si="4"/>
        <v/>
      </c>
      <c r="T15" t="str">
        <f t="shared" si="5"/>
        <v/>
      </c>
      <c r="U15" t="str">
        <f t="shared" si="6"/>
        <v/>
      </c>
      <c r="V15" t="str">
        <f t="shared" si="7"/>
        <v/>
      </c>
      <c r="W15" t="str">
        <f t="shared" si="8"/>
        <v/>
      </c>
      <c r="X15" t="str">
        <f t="shared" si="9"/>
        <v/>
      </c>
      <c r="Y15" t="str">
        <f t="shared" si="10"/>
        <v/>
      </c>
      <c r="Z15" t="str">
        <f t="shared" si="11"/>
        <v/>
      </c>
      <c r="AA15" t="str">
        <f t="shared" si="12"/>
        <v/>
      </c>
      <c r="AB15" t="str">
        <f t="shared" si="13"/>
        <v/>
      </c>
      <c r="AC15" t="str">
        <f t="shared" si="14"/>
        <v/>
      </c>
      <c r="AD15" t="str">
        <f t="shared" si="15"/>
        <v/>
      </c>
      <c r="AE15" t="str">
        <f t="shared" si="16"/>
        <v/>
      </c>
      <c r="AF15" t="str">
        <f t="shared" si="17"/>
        <v/>
      </c>
      <c r="AG15" t="str">
        <f t="shared" si="18"/>
        <v/>
      </c>
      <c r="AH15" t="str">
        <f t="shared" si="19"/>
        <v/>
      </c>
      <c r="AI15" t="str">
        <f t="shared" si="20"/>
        <v/>
      </c>
      <c r="AJ15" t="str">
        <f t="shared" si="21"/>
        <v/>
      </c>
      <c r="AK15" t="str">
        <f t="shared" si="22"/>
        <v/>
      </c>
      <c r="AL15" t="str">
        <f t="shared" si="23"/>
        <v/>
      </c>
    </row>
    <row r="16" spans="1:38" x14ac:dyDescent="0.25">
      <c r="A16" s="15" t="str">
        <f>IF('Sales Mix'!A16="","",'Sales Mix'!A16)</f>
        <v/>
      </c>
      <c r="C16" t="str">
        <f>IF($A16&lt;&gt;"",IF(AND(Seasonality!$B$2=TRUE,Seasonality!$B$3=TRUE),Seasonality!D$7+1,1+Seasonality!D25),"")</f>
        <v/>
      </c>
      <c r="D16" t="str">
        <f>IF($A16&lt;&gt;"",IF(AND(Seasonality!$B$2=TRUE,Seasonality!$B$3=TRUE),Seasonality!E$7+1,1+Seasonality!E25),"")</f>
        <v/>
      </c>
      <c r="E16" t="str">
        <f>IF($A16&lt;&gt;"",IF(AND(Seasonality!$B$2=TRUE,Seasonality!$B$3=TRUE),Seasonality!F$7+1,1+Seasonality!F25),"")</f>
        <v/>
      </c>
      <c r="F16" t="str">
        <f>IF($A16&lt;&gt;"",IF(AND(Seasonality!$B$2=TRUE,Seasonality!$B$3=TRUE),Seasonality!G$7+1,1+Seasonality!G25),"")</f>
        <v/>
      </c>
      <c r="G16" t="str">
        <f>IF($A16&lt;&gt;"",IF(AND(Seasonality!$B$2=TRUE,Seasonality!$B$3=TRUE),Seasonality!H$7+1,1+Seasonality!H25),"")</f>
        <v/>
      </c>
      <c r="H16" t="str">
        <f>IF($A16&lt;&gt;"",IF(AND(Seasonality!$B$2=TRUE,Seasonality!$B$3=TRUE),Seasonality!I$7+1,1+Seasonality!I25),"")</f>
        <v/>
      </c>
      <c r="I16" t="str">
        <f>IF($A16&lt;&gt;"",IF(AND(Seasonality!$B$2=TRUE,Seasonality!$B$3=TRUE),Seasonality!J$7+1,1+Seasonality!J25),"")</f>
        <v/>
      </c>
      <c r="J16" t="str">
        <f>IF($A16&lt;&gt;"",IF(AND(Seasonality!$B$2=TRUE,Seasonality!$B$3=TRUE),Seasonality!K$7+1,1+Seasonality!K25),"")</f>
        <v/>
      </c>
      <c r="K16" t="str">
        <f>IF($A16&lt;&gt;"",IF(AND(Seasonality!$B$2=TRUE,Seasonality!$B$3=TRUE),Seasonality!L$7+1,1+Seasonality!L25),"")</f>
        <v/>
      </c>
      <c r="L16" t="str">
        <f>IF($A16&lt;&gt;"",IF(AND(Seasonality!$B$2=TRUE,Seasonality!$B$3=TRUE),Seasonality!M$7+1,1+Seasonality!M25),"")</f>
        <v/>
      </c>
      <c r="M16" t="str">
        <f>IF($A16&lt;&gt;"",IF(AND(Seasonality!$B$2=TRUE,Seasonality!$B$3=TRUE),Seasonality!N$7+1,1+Seasonality!N25),"")</f>
        <v/>
      </c>
      <c r="N16" t="str">
        <f>IF($A16&lt;&gt;"",IF(AND(Seasonality!$B$2=TRUE,Seasonality!$B$3=TRUE),Seasonality!O$7+1,1+Seasonality!O25),"")</f>
        <v/>
      </c>
      <c r="O16" t="str">
        <f t="shared" si="24"/>
        <v/>
      </c>
      <c r="P16" t="str">
        <f t="shared" si="1"/>
        <v/>
      </c>
      <c r="Q16" t="str">
        <f t="shared" si="2"/>
        <v/>
      </c>
      <c r="R16" t="str">
        <f t="shared" si="3"/>
        <v/>
      </c>
      <c r="S16" t="str">
        <f t="shared" si="4"/>
        <v/>
      </c>
      <c r="T16" t="str">
        <f t="shared" si="5"/>
        <v/>
      </c>
      <c r="U16" t="str">
        <f t="shared" si="6"/>
        <v/>
      </c>
      <c r="V16" t="str">
        <f t="shared" si="7"/>
        <v/>
      </c>
      <c r="W16" t="str">
        <f t="shared" si="8"/>
        <v/>
      </c>
      <c r="X16" t="str">
        <f t="shared" si="9"/>
        <v/>
      </c>
      <c r="Y16" t="str">
        <f t="shared" si="10"/>
        <v/>
      </c>
      <c r="Z16" t="str">
        <f t="shared" si="11"/>
        <v/>
      </c>
      <c r="AA16" t="str">
        <f t="shared" si="12"/>
        <v/>
      </c>
      <c r="AB16" t="str">
        <f t="shared" si="13"/>
        <v/>
      </c>
      <c r="AC16" t="str">
        <f t="shared" si="14"/>
        <v/>
      </c>
      <c r="AD16" t="str">
        <f t="shared" si="15"/>
        <v/>
      </c>
      <c r="AE16" t="str">
        <f t="shared" si="16"/>
        <v/>
      </c>
      <c r="AF16" t="str">
        <f t="shared" si="17"/>
        <v/>
      </c>
      <c r="AG16" t="str">
        <f t="shared" si="18"/>
        <v/>
      </c>
      <c r="AH16" t="str">
        <f t="shared" si="19"/>
        <v/>
      </c>
      <c r="AI16" t="str">
        <f t="shared" si="20"/>
        <v/>
      </c>
      <c r="AJ16" t="str">
        <f t="shared" si="21"/>
        <v/>
      </c>
      <c r="AK16" t="str">
        <f t="shared" si="22"/>
        <v/>
      </c>
      <c r="AL16" t="str">
        <f t="shared" si="23"/>
        <v/>
      </c>
    </row>
    <row r="17" spans="1:38" x14ac:dyDescent="0.25">
      <c r="A17" s="15" t="str">
        <f>IF('Sales Mix'!A17="","",'Sales Mix'!A17)</f>
        <v/>
      </c>
      <c r="C17" t="str">
        <f>IF($A17&lt;&gt;"",IF(AND(Seasonality!$B$2=TRUE,Seasonality!$B$3=TRUE),Seasonality!D$7+1,1+Seasonality!D26),"")</f>
        <v/>
      </c>
      <c r="D17" t="str">
        <f>IF($A17&lt;&gt;"",IF(AND(Seasonality!$B$2=TRUE,Seasonality!$B$3=TRUE),Seasonality!E$7+1,1+Seasonality!E26),"")</f>
        <v/>
      </c>
      <c r="E17" t="str">
        <f>IF($A17&lt;&gt;"",IF(AND(Seasonality!$B$2=TRUE,Seasonality!$B$3=TRUE),Seasonality!F$7+1,1+Seasonality!F26),"")</f>
        <v/>
      </c>
      <c r="F17" t="str">
        <f>IF($A17&lt;&gt;"",IF(AND(Seasonality!$B$2=TRUE,Seasonality!$B$3=TRUE),Seasonality!G$7+1,1+Seasonality!G26),"")</f>
        <v/>
      </c>
      <c r="G17" t="str">
        <f>IF($A17&lt;&gt;"",IF(AND(Seasonality!$B$2=TRUE,Seasonality!$B$3=TRUE),Seasonality!H$7+1,1+Seasonality!H26),"")</f>
        <v/>
      </c>
      <c r="H17" t="str">
        <f>IF($A17&lt;&gt;"",IF(AND(Seasonality!$B$2=TRUE,Seasonality!$B$3=TRUE),Seasonality!I$7+1,1+Seasonality!I26),"")</f>
        <v/>
      </c>
      <c r="I17" t="str">
        <f>IF($A17&lt;&gt;"",IF(AND(Seasonality!$B$2=TRUE,Seasonality!$B$3=TRUE),Seasonality!J$7+1,1+Seasonality!J26),"")</f>
        <v/>
      </c>
      <c r="J17" t="str">
        <f>IF($A17&lt;&gt;"",IF(AND(Seasonality!$B$2=TRUE,Seasonality!$B$3=TRUE),Seasonality!K$7+1,1+Seasonality!K26),"")</f>
        <v/>
      </c>
      <c r="K17" t="str">
        <f>IF($A17&lt;&gt;"",IF(AND(Seasonality!$B$2=TRUE,Seasonality!$B$3=TRUE),Seasonality!L$7+1,1+Seasonality!L26),"")</f>
        <v/>
      </c>
      <c r="L17" t="str">
        <f>IF($A17&lt;&gt;"",IF(AND(Seasonality!$B$2=TRUE,Seasonality!$B$3=TRUE),Seasonality!M$7+1,1+Seasonality!M26),"")</f>
        <v/>
      </c>
      <c r="M17" t="str">
        <f>IF($A17&lt;&gt;"",IF(AND(Seasonality!$B$2=TRUE,Seasonality!$B$3=TRUE),Seasonality!N$7+1,1+Seasonality!N26),"")</f>
        <v/>
      </c>
      <c r="N17" t="str">
        <f>IF($A17&lt;&gt;"",IF(AND(Seasonality!$B$2=TRUE,Seasonality!$B$3=TRUE),Seasonality!O$7+1,1+Seasonality!O26),"")</f>
        <v/>
      </c>
      <c r="O17" t="str">
        <f t="shared" si="24"/>
        <v/>
      </c>
      <c r="P17" t="str">
        <f t="shared" si="1"/>
        <v/>
      </c>
      <c r="Q17" t="str">
        <f t="shared" si="2"/>
        <v/>
      </c>
      <c r="R17" t="str">
        <f t="shared" si="3"/>
        <v/>
      </c>
      <c r="S17" t="str">
        <f t="shared" si="4"/>
        <v/>
      </c>
      <c r="T17" t="str">
        <f t="shared" si="5"/>
        <v/>
      </c>
      <c r="U17" t="str">
        <f t="shared" si="6"/>
        <v/>
      </c>
      <c r="V17" t="str">
        <f t="shared" si="7"/>
        <v/>
      </c>
      <c r="W17" t="str">
        <f t="shared" si="8"/>
        <v/>
      </c>
      <c r="X17" t="str">
        <f t="shared" si="9"/>
        <v/>
      </c>
      <c r="Y17" t="str">
        <f t="shared" si="10"/>
        <v/>
      </c>
      <c r="Z17" t="str">
        <f t="shared" si="11"/>
        <v/>
      </c>
      <c r="AA17" t="str">
        <f t="shared" si="12"/>
        <v/>
      </c>
      <c r="AB17" t="str">
        <f t="shared" si="13"/>
        <v/>
      </c>
      <c r="AC17" t="str">
        <f t="shared" si="14"/>
        <v/>
      </c>
      <c r="AD17" t="str">
        <f t="shared" si="15"/>
        <v/>
      </c>
      <c r="AE17" t="str">
        <f t="shared" si="16"/>
        <v/>
      </c>
      <c r="AF17" t="str">
        <f t="shared" si="17"/>
        <v/>
      </c>
      <c r="AG17" t="str">
        <f t="shared" si="18"/>
        <v/>
      </c>
      <c r="AH17" t="str">
        <f t="shared" si="19"/>
        <v/>
      </c>
      <c r="AI17" t="str">
        <f t="shared" si="20"/>
        <v/>
      </c>
      <c r="AJ17" t="str">
        <f t="shared" si="21"/>
        <v/>
      </c>
      <c r="AK17" t="str">
        <f t="shared" si="22"/>
        <v/>
      </c>
      <c r="AL17" t="str">
        <f t="shared" si="23"/>
        <v/>
      </c>
    </row>
    <row r="18" spans="1:38" x14ac:dyDescent="0.25">
      <c r="A18" s="15" t="str">
        <f>IF('Sales Mix'!A18="","",'Sales Mix'!A18)</f>
        <v/>
      </c>
      <c r="C18" t="str">
        <f>IF($A18&lt;&gt;"",IF(AND(Seasonality!$B$2=TRUE,Seasonality!$B$3=TRUE),Seasonality!D$7+1,1+Seasonality!D27),"")</f>
        <v/>
      </c>
      <c r="D18" t="str">
        <f>IF($A18&lt;&gt;"",IF(AND(Seasonality!$B$2=TRUE,Seasonality!$B$3=TRUE),Seasonality!E$7+1,1+Seasonality!E27),"")</f>
        <v/>
      </c>
      <c r="E18" t="str">
        <f>IF($A18&lt;&gt;"",IF(AND(Seasonality!$B$2=TRUE,Seasonality!$B$3=TRUE),Seasonality!F$7+1,1+Seasonality!F27),"")</f>
        <v/>
      </c>
      <c r="F18" t="str">
        <f>IF($A18&lt;&gt;"",IF(AND(Seasonality!$B$2=TRUE,Seasonality!$B$3=TRUE),Seasonality!G$7+1,1+Seasonality!G27),"")</f>
        <v/>
      </c>
      <c r="G18" t="str">
        <f>IF($A18&lt;&gt;"",IF(AND(Seasonality!$B$2=TRUE,Seasonality!$B$3=TRUE),Seasonality!H$7+1,1+Seasonality!H27),"")</f>
        <v/>
      </c>
      <c r="H18" t="str">
        <f>IF($A18&lt;&gt;"",IF(AND(Seasonality!$B$2=TRUE,Seasonality!$B$3=TRUE),Seasonality!I$7+1,1+Seasonality!I27),"")</f>
        <v/>
      </c>
      <c r="I18" t="str">
        <f>IF($A18&lt;&gt;"",IF(AND(Seasonality!$B$2=TRUE,Seasonality!$B$3=TRUE),Seasonality!J$7+1,1+Seasonality!J27),"")</f>
        <v/>
      </c>
      <c r="J18" t="str">
        <f>IF($A18&lt;&gt;"",IF(AND(Seasonality!$B$2=TRUE,Seasonality!$B$3=TRUE),Seasonality!K$7+1,1+Seasonality!K27),"")</f>
        <v/>
      </c>
      <c r="K18" t="str">
        <f>IF($A18&lt;&gt;"",IF(AND(Seasonality!$B$2=TRUE,Seasonality!$B$3=TRUE),Seasonality!L$7+1,1+Seasonality!L27),"")</f>
        <v/>
      </c>
      <c r="L18" t="str">
        <f>IF($A18&lt;&gt;"",IF(AND(Seasonality!$B$2=TRUE,Seasonality!$B$3=TRUE),Seasonality!M$7+1,1+Seasonality!M27),"")</f>
        <v/>
      </c>
      <c r="M18" t="str">
        <f>IF($A18&lt;&gt;"",IF(AND(Seasonality!$B$2=TRUE,Seasonality!$B$3=TRUE),Seasonality!N$7+1,1+Seasonality!N27),"")</f>
        <v/>
      </c>
      <c r="N18" t="str">
        <f>IF($A18&lt;&gt;"",IF(AND(Seasonality!$B$2=TRUE,Seasonality!$B$3=TRUE),Seasonality!O$7+1,1+Seasonality!O27),"")</f>
        <v/>
      </c>
      <c r="O18" t="str">
        <f t="shared" si="24"/>
        <v/>
      </c>
      <c r="P18" t="str">
        <f t="shared" si="1"/>
        <v/>
      </c>
      <c r="Q18" t="str">
        <f t="shared" si="2"/>
        <v/>
      </c>
      <c r="R18" t="str">
        <f t="shared" si="3"/>
        <v/>
      </c>
      <c r="S18" t="str">
        <f t="shared" si="4"/>
        <v/>
      </c>
      <c r="T18" t="str">
        <f t="shared" si="5"/>
        <v/>
      </c>
      <c r="U18" t="str">
        <f t="shared" si="6"/>
        <v/>
      </c>
      <c r="V18" t="str">
        <f t="shared" si="7"/>
        <v/>
      </c>
      <c r="W18" t="str">
        <f t="shared" si="8"/>
        <v/>
      </c>
      <c r="X18" t="str">
        <f t="shared" si="9"/>
        <v/>
      </c>
      <c r="Y18" t="str">
        <f t="shared" si="10"/>
        <v/>
      </c>
      <c r="Z18" t="str">
        <f t="shared" si="11"/>
        <v/>
      </c>
      <c r="AA18" t="str">
        <f t="shared" si="12"/>
        <v/>
      </c>
      <c r="AB18" t="str">
        <f t="shared" si="13"/>
        <v/>
      </c>
      <c r="AC18" t="str">
        <f t="shared" si="14"/>
        <v/>
      </c>
      <c r="AD18" t="str">
        <f t="shared" si="15"/>
        <v/>
      </c>
      <c r="AE18" t="str">
        <f t="shared" si="16"/>
        <v/>
      </c>
      <c r="AF18" t="str">
        <f t="shared" si="17"/>
        <v/>
      </c>
      <c r="AG18" t="str">
        <f t="shared" si="18"/>
        <v/>
      </c>
      <c r="AH18" t="str">
        <f t="shared" si="19"/>
        <v/>
      </c>
      <c r="AI18" t="str">
        <f t="shared" si="20"/>
        <v/>
      </c>
      <c r="AJ18" t="str">
        <f t="shared" si="21"/>
        <v/>
      </c>
      <c r="AK18" t="str">
        <f t="shared" si="22"/>
        <v/>
      </c>
      <c r="AL18" t="str">
        <f t="shared" si="23"/>
        <v/>
      </c>
    </row>
    <row r="19" spans="1:38" x14ac:dyDescent="0.25">
      <c r="A19" s="15" t="str">
        <f>IF('Sales Mix'!A19="","",'Sales Mix'!A19)</f>
        <v/>
      </c>
      <c r="C19" t="str">
        <f>IF($A19&lt;&gt;"",IF(AND(Seasonality!$B$2=TRUE,Seasonality!$B$3=TRUE),Seasonality!D$7+1,1+Seasonality!D28),"")</f>
        <v/>
      </c>
      <c r="D19" t="str">
        <f>IF($A19&lt;&gt;"",IF(AND(Seasonality!$B$2=TRUE,Seasonality!$B$3=TRUE),Seasonality!E$7+1,1+Seasonality!E28),"")</f>
        <v/>
      </c>
      <c r="E19" t="str">
        <f>IF($A19&lt;&gt;"",IF(AND(Seasonality!$B$2=TRUE,Seasonality!$B$3=TRUE),Seasonality!F$7+1,1+Seasonality!F28),"")</f>
        <v/>
      </c>
      <c r="F19" t="str">
        <f>IF($A19&lt;&gt;"",IF(AND(Seasonality!$B$2=TRUE,Seasonality!$B$3=TRUE),Seasonality!G$7+1,1+Seasonality!G28),"")</f>
        <v/>
      </c>
      <c r="G19" t="str">
        <f>IF($A19&lt;&gt;"",IF(AND(Seasonality!$B$2=TRUE,Seasonality!$B$3=TRUE),Seasonality!H$7+1,1+Seasonality!H28),"")</f>
        <v/>
      </c>
      <c r="H19" t="str">
        <f>IF($A19&lt;&gt;"",IF(AND(Seasonality!$B$2=TRUE,Seasonality!$B$3=TRUE),Seasonality!I$7+1,1+Seasonality!I28),"")</f>
        <v/>
      </c>
      <c r="I19" t="str">
        <f>IF($A19&lt;&gt;"",IF(AND(Seasonality!$B$2=TRUE,Seasonality!$B$3=TRUE),Seasonality!J$7+1,1+Seasonality!J28),"")</f>
        <v/>
      </c>
      <c r="J19" t="str">
        <f>IF($A19&lt;&gt;"",IF(AND(Seasonality!$B$2=TRUE,Seasonality!$B$3=TRUE),Seasonality!K$7+1,1+Seasonality!K28),"")</f>
        <v/>
      </c>
      <c r="K19" t="str">
        <f>IF($A19&lt;&gt;"",IF(AND(Seasonality!$B$2=TRUE,Seasonality!$B$3=TRUE),Seasonality!L$7+1,1+Seasonality!L28),"")</f>
        <v/>
      </c>
      <c r="L19" t="str">
        <f>IF($A19&lt;&gt;"",IF(AND(Seasonality!$B$2=TRUE,Seasonality!$B$3=TRUE),Seasonality!M$7+1,1+Seasonality!M28),"")</f>
        <v/>
      </c>
      <c r="M19" t="str">
        <f>IF($A19&lt;&gt;"",IF(AND(Seasonality!$B$2=TRUE,Seasonality!$B$3=TRUE),Seasonality!N$7+1,1+Seasonality!N28),"")</f>
        <v/>
      </c>
      <c r="N19" t="str">
        <f>IF($A19&lt;&gt;"",IF(AND(Seasonality!$B$2=TRUE,Seasonality!$B$3=TRUE),Seasonality!O$7+1,1+Seasonality!O28),"")</f>
        <v/>
      </c>
      <c r="O19" t="str">
        <f t="shared" si="24"/>
        <v/>
      </c>
      <c r="P19" t="str">
        <f t="shared" si="1"/>
        <v/>
      </c>
      <c r="Q19" t="str">
        <f t="shared" si="2"/>
        <v/>
      </c>
      <c r="R19" t="str">
        <f t="shared" si="3"/>
        <v/>
      </c>
      <c r="S19" t="str">
        <f t="shared" si="4"/>
        <v/>
      </c>
      <c r="T19" t="str">
        <f t="shared" si="5"/>
        <v/>
      </c>
      <c r="U19" t="str">
        <f t="shared" si="6"/>
        <v/>
      </c>
      <c r="V19" t="str">
        <f t="shared" si="7"/>
        <v/>
      </c>
      <c r="W19" t="str">
        <f t="shared" si="8"/>
        <v/>
      </c>
      <c r="X19" t="str">
        <f t="shared" si="9"/>
        <v/>
      </c>
      <c r="Y19" t="str">
        <f t="shared" si="10"/>
        <v/>
      </c>
      <c r="Z19" t="str">
        <f t="shared" si="11"/>
        <v/>
      </c>
      <c r="AA19" t="str">
        <f t="shared" si="12"/>
        <v/>
      </c>
      <c r="AB19" t="str">
        <f t="shared" si="13"/>
        <v/>
      </c>
      <c r="AC19" t="str">
        <f t="shared" si="14"/>
        <v/>
      </c>
      <c r="AD19" t="str">
        <f t="shared" si="15"/>
        <v/>
      </c>
      <c r="AE19" t="str">
        <f t="shared" si="16"/>
        <v/>
      </c>
      <c r="AF19" t="str">
        <f t="shared" si="17"/>
        <v/>
      </c>
      <c r="AG19" t="str">
        <f t="shared" si="18"/>
        <v/>
      </c>
      <c r="AH19" t="str">
        <f t="shared" si="19"/>
        <v/>
      </c>
      <c r="AI19" t="str">
        <f t="shared" si="20"/>
        <v/>
      </c>
      <c r="AJ19" t="str">
        <f t="shared" si="21"/>
        <v/>
      </c>
      <c r="AK19" t="str">
        <f t="shared" si="22"/>
        <v/>
      </c>
      <c r="AL19" t="str">
        <f t="shared" si="23"/>
        <v/>
      </c>
    </row>
    <row r="20" spans="1:38" x14ac:dyDescent="0.25">
      <c r="A20" s="15" t="str">
        <f>IF('Sales Mix'!A20="","",'Sales Mix'!A20)</f>
        <v/>
      </c>
      <c r="C20" t="str">
        <f>IF($A20&lt;&gt;"",IF(AND(Seasonality!$B$2=TRUE,Seasonality!$B$3=TRUE),Seasonality!D$7+1,1+Seasonality!D29),"")</f>
        <v/>
      </c>
      <c r="D20" t="str">
        <f>IF($A20&lt;&gt;"",IF(AND(Seasonality!$B$2=TRUE,Seasonality!$B$3=TRUE),Seasonality!E$7+1,1+Seasonality!E29),"")</f>
        <v/>
      </c>
      <c r="E20" t="str">
        <f>IF($A20&lt;&gt;"",IF(AND(Seasonality!$B$2=TRUE,Seasonality!$B$3=TRUE),Seasonality!F$7+1,1+Seasonality!F29),"")</f>
        <v/>
      </c>
      <c r="F20" t="str">
        <f>IF($A20&lt;&gt;"",IF(AND(Seasonality!$B$2=TRUE,Seasonality!$B$3=TRUE),Seasonality!G$7+1,1+Seasonality!G29),"")</f>
        <v/>
      </c>
      <c r="G20" t="str">
        <f>IF($A20&lt;&gt;"",IF(AND(Seasonality!$B$2=TRUE,Seasonality!$B$3=TRUE),Seasonality!H$7+1,1+Seasonality!H29),"")</f>
        <v/>
      </c>
      <c r="H20" t="str">
        <f>IF($A20&lt;&gt;"",IF(AND(Seasonality!$B$2=TRUE,Seasonality!$B$3=TRUE),Seasonality!I$7+1,1+Seasonality!I29),"")</f>
        <v/>
      </c>
      <c r="I20" t="str">
        <f>IF($A20&lt;&gt;"",IF(AND(Seasonality!$B$2=TRUE,Seasonality!$B$3=TRUE),Seasonality!J$7+1,1+Seasonality!J29),"")</f>
        <v/>
      </c>
      <c r="J20" t="str">
        <f>IF($A20&lt;&gt;"",IF(AND(Seasonality!$B$2=TRUE,Seasonality!$B$3=TRUE),Seasonality!K$7+1,1+Seasonality!K29),"")</f>
        <v/>
      </c>
      <c r="K20" t="str">
        <f>IF($A20&lt;&gt;"",IF(AND(Seasonality!$B$2=TRUE,Seasonality!$B$3=TRUE),Seasonality!L$7+1,1+Seasonality!L29),"")</f>
        <v/>
      </c>
      <c r="L20" t="str">
        <f>IF($A20&lt;&gt;"",IF(AND(Seasonality!$B$2=TRUE,Seasonality!$B$3=TRUE),Seasonality!M$7+1,1+Seasonality!M29),"")</f>
        <v/>
      </c>
      <c r="M20" t="str">
        <f>IF($A20&lt;&gt;"",IF(AND(Seasonality!$B$2=TRUE,Seasonality!$B$3=TRUE),Seasonality!N$7+1,1+Seasonality!N29),"")</f>
        <v/>
      </c>
      <c r="N20" t="str">
        <f>IF($A20&lt;&gt;"",IF(AND(Seasonality!$B$2=TRUE,Seasonality!$B$3=TRUE),Seasonality!O$7+1,1+Seasonality!O29),"")</f>
        <v/>
      </c>
      <c r="O20" t="str">
        <f t="shared" si="24"/>
        <v/>
      </c>
      <c r="P20" t="str">
        <f t="shared" si="1"/>
        <v/>
      </c>
      <c r="Q20" t="str">
        <f t="shared" si="2"/>
        <v/>
      </c>
      <c r="R20" t="str">
        <f t="shared" si="3"/>
        <v/>
      </c>
      <c r="S20" t="str">
        <f t="shared" si="4"/>
        <v/>
      </c>
      <c r="T20" t="str">
        <f t="shared" si="5"/>
        <v/>
      </c>
      <c r="U20" t="str">
        <f t="shared" si="6"/>
        <v/>
      </c>
      <c r="V20" t="str">
        <f t="shared" si="7"/>
        <v/>
      </c>
      <c r="W20" t="str">
        <f t="shared" si="8"/>
        <v/>
      </c>
      <c r="X20" t="str">
        <f t="shared" si="9"/>
        <v/>
      </c>
      <c r="Y20" t="str">
        <f t="shared" si="10"/>
        <v/>
      </c>
      <c r="Z20" t="str">
        <f t="shared" si="11"/>
        <v/>
      </c>
      <c r="AA20" t="str">
        <f t="shared" si="12"/>
        <v/>
      </c>
      <c r="AB20" t="str">
        <f t="shared" si="13"/>
        <v/>
      </c>
      <c r="AC20" t="str">
        <f t="shared" si="14"/>
        <v/>
      </c>
      <c r="AD20" t="str">
        <f t="shared" si="15"/>
        <v/>
      </c>
      <c r="AE20" t="str">
        <f t="shared" si="16"/>
        <v/>
      </c>
      <c r="AF20" t="str">
        <f t="shared" si="17"/>
        <v/>
      </c>
      <c r="AG20" t="str">
        <f t="shared" si="18"/>
        <v/>
      </c>
      <c r="AH20" t="str">
        <f t="shared" si="19"/>
        <v/>
      </c>
      <c r="AI20" t="str">
        <f t="shared" si="20"/>
        <v/>
      </c>
      <c r="AJ20" t="str">
        <f t="shared" si="21"/>
        <v/>
      </c>
      <c r="AK20" t="str">
        <f t="shared" si="22"/>
        <v/>
      </c>
      <c r="AL20" t="str">
        <f t="shared" si="23"/>
        <v/>
      </c>
    </row>
    <row r="21" spans="1:38" x14ac:dyDescent="0.25">
      <c r="A21" s="15" t="str">
        <f>IF('Sales Mix'!A21="","",'Sales Mix'!A21)</f>
        <v/>
      </c>
      <c r="C21" t="str">
        <f>IF($A21&lt;&gt;"",IF(AND(Seasonality!$B$2=TRUE,Seasonality!$B$3=TRUE),Seasonality!D$7+1,1+Seasonality!D30),"")</f>
        <v/>
      </c>
      <c r="D21" t="str">
        <f>IF($A21&lt;&gt;"",IF(AND(Seasonality!$B$2=TRUE,Seasonality!$B$3=TRUE),Seasonality!E$7+1,1+Seasonality!E30),"")</f>
        <v/>
      </c>
      <c r="E21" t="str">
        <f>IF($A21&lt;&gt;"",IF(AND(Seasonality!$B$2=TRUE,Seasonality!$B$3=TRUE),Seasonality!F$7+1,1+Seasonality!F30),"")</f>
        <v/>
      </c>
      <c r="F21" t="str">
        <f>IF($A21&lt;&gt;"",IF(AND(Seasonality!$B$2=TRUE,Seasonality!$B$3=TRUE),Seasonality!G$7+1,1+Seasonality!G30),"")</f>
        <v/>
      </c>
      <c r="G21" t="str">
        <f>IF($A21&lt;&gt;"",IF(AND(Seasonality!$B$2=TRUE,Seasonality!$B$3=TRUE),Seasonality!H$7+1,1+Seasonality!H30),"")</f>
        <v/>
      </c>
      <c r="H21" t="str">
        <f>IF($A21&lt;&gt;"",IF(AND(Seasonality!$B$2=TRUE,Seasonality!$B$3=TRUE),Seasonality!I$7+1,1+Seasonality!I30),"")</f>
        <v/>
      </c>
      <c r="I21" t="str">
        <f>IF($A21&lt;&gt;"",IF(AND(Seasonality!$B$2=TRUE,Seasonality!$B$3=TRUE),Seasonality!J$7+1,1+Seasonality!J30),"")</f>
        <v/>
      </c>
      <c r="J21" t="str">
        <f>IF($A21&lt;&gt;"",IF(AND(Seasonality!$B$2=TRUE,Seasonality!$B$3=TRUE),Seasonality!K$7+1,1+Seasonality!K30),"")</f>
        <v/>
      </c>
      <c r="K21" t="str">
        <f>IF($A21&lt;&gt;"",IF(AND(Seasonality!$B$2=TRUE,Seasonality!$B$3=TRUE),Seasonality!L$7+1,1+Seasonality!L30),"")</f>
        <v/>
      </c>
      <c r="L21" t="str">
        <f>IF($A21&lt;&gt;"",IF(AND(Seasonality!$B$2=TRUE,Seasonality!$B$3=TRUE),Seasonality!M$7+1,1+Seasonality!M30),"")</f>
        <v/>
      </c>
      <c r="M21" t="str">
        <f>IF($A21&lt;&gt;"",IF(AND(Seasonality!$B$2=TRUE,Seasonality!$B$3=TRUE),Seasonality!N$7+1,1+Seasonality!N30),"")</f>
        <v/>
      </c>
      <c r="N21" t="str">
        <f>IF($A21&lt;&gt;"",IF(AND(Seasonality!$B$2=TRUE,Seasonality!$B$3=TRUE),Seasonality!O$7+1,1+Seasonality!O30),"")</f>
        <v/>
      </c>
      <c r="O21" t="str">
        <f t="shared" si="24"/>
        <v/>
      </c>
      <c r="P21" t="str">
        <f t="shared" si="1"/>
        <v/>
      </c>
      <c r="Q21" t="str">
        <f t="shared" si="2"/>
        <v/>
      </c>
      <c r="R21" t="str">
        <f t="shared" si="3"/>
        <v/>
      </c>
      <c r="S21" t="str">
        <f t="shared" si="4"/>
        <v/>
      </c>
      <c r="T21" t="str">
        <f t="shared" si="5"/>
        <v/>
      </c>
      <c r="U21" t="str">
        <f t="shared" si="6"/>
        <v/>
      </c>
      <c r="V21" t="str">
        <f t="shared" si="7"/>
        <v/>
      </c>
      <c r="W21" t="str">
        <f t="shared" si="8"/>
        <v/>
      </c>
      <c r="X21" t="str">
        <f t="shared" si="9"/>
        <v/>
      </c>
      <c r="Y21" t="str">
        <f t="shared" si="10"/>
        <v/>
      </c>
      <c r="Z21" t="str">
        <f t="shared" si="11"/>
        <v/>
      </c>
      <c r="AA21" t="str">
        <f t="shared" si="12"/>
        <v/>
      </c>
      <c r="AB21" t="str">
        <f t="shared" si="13"/>
        <v/>
      </c>
      <c r="AC21" t="str">
        <f t="shared" si="14"/>
        <v/>
      </c>
      <c r="AD21" t="str">
        <f t="shared" si="15"/>
        <v/>
      </c>
      <c r="AE21" t="str">
        <f t="shared" si="16"/>
        <v/>
      </c>
      <c r="AF21" t="str">
        <f t="shared" si="17"/>
        <v/>
      </c>
      <c r="AG21" t="str">
        <f t="shared" si="18"/>
        <v/>
      </c>
      <c r="AH21" t="str">
        <f t="shared" si="19"/>
        <v/>
      </c>
      <c r="AI21" t="str">
        <f t="shared" si="20"/>
        <v/>
      </c>
      <c r="AJ21" t="str">
        <f t="shared" si="21"/>
        <v/>
      </c>
      <c r="AK21" t="str">
        <f t="shared" si="22"/>
        <v/>
      </c>
      <c r="AL21" t="str">
        <f t="shared" si="23"/>
        <v/>
      </c>
    </row>
    <row r="22" spans="1:38" x14ac:dyDescent="0.25">
      <c r="A22" s="15" t="str">
        <f>IF('Sales Mix'!A22="","",'Sales Mix'!A22)</f>
        <v/>
      </c>
      <c r="C22" t="str">
        <f>IF($A22&lt;&gt;"",IF(AND(Seasonality!$B$2=TRUE,Seasonality!$B$3=TRUE),Seasonality!D$7+1,1+Seasonality!D31),"")</f>
        <v/>
      </c>
      <c r="D22" t="str">
        <f>IF($A22&lt;&gt;"",IF(AND(Seasonality!$B$2=TRUE,Seasonality!$B$3=TRUE),Seasonality!E$7+1,1+Seasonality!E31),"")</f>
        <v/>
      </c>
      <c r="E22" t="str">
        <f>IF($A22&lt;&gt;"",IF(AND(Seasonality!$B$2=TRUE,Seasonality!$B$3=TRUE),Seasonality!F$7+1,1+Seasonality!F31),"")</f>
        <v/>
      </c>
      <c r="F22" t="str">
        <f>IF($A22&lt;&gt;"",IF(AND(Seasonality!$B$2=TRUE,Seasonality!$B$3=TRUE),Seasonality!G$7+1,1+Seasonality!G31),"")</f>
        <v/>
      </c>
      <c r="G22" t="str">
        <f>IF($A22&lt;&gt;"",IF(AND(Seasonality!$B$2=TRUE,Seasonality!$B$3=TRUE),Seasonality!H$7+1,1+Seasonality!H31),"")</f>
        <v/>
      </c>
      <c r="H22" t="str">
        <f>IF($A22&lt;&gt;"",IF(AND(Seasonality!$B$2=TRUE,Seasonality!$B$3=TRUE),Seasonality!I$7+1,1+Seasonality!I31),"")</f>
        <v/>
      </c>
      <c r="I22" t="str">
        <f>IF($A22&lt;&gt;"",IF(AND(Seasonality!$B$2=TRUE,Seasonality!$B$3=TRUE),Seasonality!J$7+1,1+Seasonality!J31),"")</f>
        <v/>
      </c>
      <c r="J22" t="str">
        <f>IF($A22&lt;&gt;"",IF(AND(Seasonality!$B$2=TRUE,Seasonality!$B$3=TRUE),Seasonality!K$7+1,1+Seasonality!K31),"")</f>
        <v/>
      </c>
      <c r="K22" t="str">
        <f>IF($A22&lt;&gt;"",IF(AND(Seasonality!$B$2=TRUE,Seasonality!$B$3=TRUE),Seasonality!L$7+1,1+Seasonality!L31),"")</f>
        <v/>
      </c>
      <c r="L22" t="str">
        <f>IF($A22&lt;&gt;"",IF(AND(Seasonality!$B$2=TRUE,Seasonality!$B$3=TRUE),Seasonality!M$7+1,1+Seasonality!M31),"")</f>
        <v/>
      </c>
      <c r="M22" t="str">
        <f>IF($A22&lt;&gt;"",IF(AND(Seasonality!$B$2=TRUE,Seasonality!$B$3=TRUE),Seasonality!N$7+1,1+Seasonality!N31),"")</f>
        <v/>
      </c>
      <c r="N22" t="str">
        <f>IF($A22&lt;&gt;"",IF(AND(Seasonality!$B$2=TRUE,Seasonality!$B$3=TRUE),Seasonality!O$7+1,1+Seasonality!O31),"")</f>
        <v/>
      </c>
      <c r="O22" t="str">
        <f t="shared" si="24"/>
        <v/>
      </c>
      <c r="P22" t="str">
        <f t="shared" si="1"/>
        <v/>
      </c>
      <c r="Q22" t="str">
        <f t="shared" si="2"/>
        <v/>
      </c>
      <c r="R22" t="str">
        <f t="shared" si="3"/>
        <v/>
      </c>
      <c r="S22" t="str">
        <f t="shared" si="4"/>
        <v/>
      </c>
      <c r="T22" t="str">
        <f t="shared" si="5"/>
        <v/>
      </c>
      <c r="U22" t="str">
        <f t="shared" si="6"/>
        <v/>
      </c>
      <c r="V22" t="str">
        <f t="shared" si="7"/>
        <v/>
      </c>
      <c r="W22" t="str">
        <f t="shared" si="8"/>
        <v/>
      </c>
      <c r="X22" t="str">
        <f t="shared" si="9"/>
        <v/>
      </c>
      <c r="Y22" t="str">
        <f t="shared" si="10"/>
        <v/>
      </c>
      <c r="Z22" t="str">
        <f t="shared" si="11"/>
        <v/>
      </c>
      <c r="AA22" t="str">
        <f t="shared" si="12"/>
        <v/>
      </c>
      <c r="AB22" t="str">
        <f t="shared" si="13"/>
        <v/>
      </c>
      <c r="AC22" t="str">
        <f t="shared" si="14"/>
        <v/>
      </c>
      <c r="AD22" t="str">
        <f t="shared" si="15"/>
        <v/>
      </c>
      <c r="AE22" t="str">
        <f t="shared" si="16"/>
        <v/>
      </c>
      <c r="AF22" t="str">
        <f t="shared" si="17"/>
        <v/>
      </c>
      <c r="AG22" t="str">
        <f t="shared" si="18"/>
        <v/>
      </c>
      <c r="AH22" t="str">
        <f t="shared" si="19"/>
        <v/>
      </c>
      <c r="AI22" t="str">
        <f t="shared" si="20"/>
        <v/>
      </c>
      <c r="AJ22" t="str">
        <f t="shared" si="21"/>
        <v/>
      </c>
      <c r="AK22" t="str">
        <f t="shared" si="22"/>
        <v/>
      </c>
      <c r="AL22" t="str">
        <f t="shared" si="23"/>
        <v/>
      </c>
    </row>
    <row r="23" spans="1:38" x14ac:dyDescent="0.25">
      <c r="A23" s="15" t="str">
        <f>IF('Sales Mix'!A23="","",'Sales Mix'!A23)</f>
        <v/>
      </c>
      <c r="C23" t="str">
        <f>IF($A23&lt;&gt;"",IF(AND(Seasonality!$B$2=TRUE,Seasonality!$B$3=TRUE),Seasonality!D$7+1,1+Seasonality!D32),"")</f>
        <v/>
      </c>
      <c r="D23" t="str">
        <f>IF($A23&lt;&gt;"",IF(AND(Seasonality!$B$2=TRUE,Seasonality!$B$3=TRUE),Seasonality!E$7+1,1+Seasonality!E32),"")</f>
        <v/>
      </c>
      <c r="E23" t="str">
        <f>IF($A23&lt;&gt;"",IF(AND(Seasonality!$B$2=TRUE,Seasonality!$B$3=TRUE),Seasonality!F$7+1,1+Seasonality!F32),"")</f>
        <v/>
      </c>
      <c r="F23" t="str">
        <f>IF($A23&lt;&gt;"",IF(AND(Seasonality!$B$2=TRUE,Seasonality!$B$3=TRUE),Seasonality!G$7+1,1+Seasonality!G32),"")</f>
        <v/>
      </c>
      <c r="G23" t="str">
        <f>IF($A23&lt;&gt;"",IF(AND(Seasonality!$B$2=TRUE,Seasonality!$B$3=TRUE),Seasonality!H$7+1,1+Seasonality!H32),"")</f>
        <v/>
      </c>
      <c r="H23" t="str">
        <f>IF($A23&lt;&gt;"",IF(AND(Seasonality!$B$2=TRUE,Seasonality!$B$3=TRUE),Seasonality!I$7+1,1+Seasonality!I32),"")</f>
        <v/>
      </c>
      <c r="I23" t="str">
        <f>IF($A23&lt;&gt;"",IF(AND(Seasonality!$B$2=TRUE,Seasonality!$B$3=TRUE),Seasonality!J$7+1,1+Seasonality!J32),"")</f>
        <v/>
      </c>
      <c r="J23" t="str">
        <f>IF($A23&lt;&gt;"",IF(AND(Seasonality!$B$2=TRUE,Seasonality!$B$3=TRUE),Seasonality!K$7+1,1+Seasonality!K32),"")</f>
        <v/>
      </c>
      <c r="K23" t="str">
        <f>IF($A23&lt;&gt;"",IF(AND(Seasonality!$B$2=TRUE,Seasonality!$B$3=TRUE),Seasonality!L$7+1,1+Seasonality!L32),"")</f>
        <v/>
      </c>
      <c r="L23" t="str">
        <f>IF($A23&lt;&gt;"",IF(AND(Seasonality!$B$2=TRUE,Seasonality!$B$3=TRUE),Seasonality!M$7+1,1+Seasonality!M32),"")</f>
        <v/>
      </c>
      <c r="M23" t="str">
        <f>IF($A23&lt;&gt;"",IF(AND(Seasonality!$B$2=TRUE,Seasonality!$B$3=TRUE),Seasonality!N$7+1,1+Seasonality!N32),"")</f>
        <v/>
      </c>
      <c r="N23" t="str">
        <f>IF($A23&lt;&gt;"",IF(AND(Seasonality!$B$2=TRUE,Seasonality!$B$3=TRUE),Seasonality!O$7+1,1+Seasonality!O32),"")</f>
        <v/>
      </c>
      <c r="O23" t="str">
        <f t="shared" si="24"/>
        <v/>
      </c>
      <c r="P23" t="str">
        <f t="shared" si="1"/>
        <v/>
      </c>
      <c r="Q23" t="str">
        <f t="shared" si="2"/>
        <v/>
      </c>
      <c r="R23" t="str">
        <f t="shared" si="3"/>
        <v/>
      </c>
      <c r="S23" t="str">
        <f t="shared" si="4"/>
        <v/>
      </c>
      <c r="T23" t="str">
        <f t="shared" si="5"/>
        <v/>
      </c>
      <c r="U23" t="str">
        <f t="shared" si="6"/>
        <v/>
      </c>
      <c r="V23" t="str">
        <f t="shared" si="7"/>
        <v/>
      </c>
      <c r="W23" t="str">
        <f t="shared" si="8"/>
        <v/>
      </c>
      <c r="X23" t="str">
        <f t="shared" si="9"/>
        <v/>
      </c>
      <c r="Y23" t="str">
        <f t="shared" si="10"/>
        <v/>
      </c>
      <c r="Z23" t="str">
        <f t="shared" si="11"/>
        <v/>
      </c>
      <c r="AA23" t="str">
        <f t="shared" si="12"/>
        <v/>
      </c>
      <c r="AB23" t="str">
        <f t="shared" si="13"/>
        <v/>
      </c>
      <c r="AC23" t="str">
        <f t="shared" si="14"/>
        <v/>
      </c>
      <c r="AD23" t="str">
        <f t="shared" si="15"/>
        <v/>
      </c>
      <c r="AE23" t="str">
        <f t="shared" si="16"/>
        <v/>
      </c>
      <c r="AF23" t="str">
        <f t="shared" si="17"/>
        <v/>
      </c>
      <c r="AG23" t="str">
        <f t="shared" si="18"/>
        <v/>
      </c>
      <c r="AH23" t="str">
        <f t="shared" si="19"/>
        <v/>
      </c>
      <c r="AI23" t="str">
        <f t="shared" si="20"/>
        <v/>
      </c>
      <c r="AJ23" t="str">
        <f t="shared" si="21"/>
        <v/>
      </c>
      <c r="AK23" t="str">
        <f t="shared" si="22"/>
        <v/>
      </c>
      <c r="AL23" t="str">
        <f t="shared" si="23"/>
        <v/>
      </c>
    </row>
    <row r="24" spans="1:38" x14ac:dyDescent="0.25">
      <c r="A24" s="15" t="str">
        <f>IF('Sales Mix'!A24="","",'Sales Mix'!A24)</f>
        <v/>
      </c>
      <c r="C24" t="str">
        <f>IF($A24&lt;&gt;"",IF(AND(Seasonality!$B$2=TRUE,Seasonality!$B$3=TRUE),Seasonality!D$7+1,1+Seasonality!D33),"")</f>
        <v/>
      </c>
      <c r="D24" t="str">
        <f>IF($A24&lt;&gt;"",IF(AND(Seasonality!$B$2=TRUE,Seasonality!$B$3=TRUE),Seasonality!E$7+1,1+Seasonality!E33),"")</f>
        <v/>
      </c>
      <c r="E24" t="str">
        <f>IF($A24&lt;&gt;"",IF(AND(Seasonality!$B$2=TRUE,Seasonality!$B$3=TRUE),Seasonality!F$7+1,1+Seasonality!F33),"")</f>
        <v/>
      </c>
      <c r="F24" t="str">
        <f>IF($A24&lt;&gt;"",IF(AND(Seasonality!$B$2=TRUE,Seasonality!$B$3=TRUE),Seasonality!G$7+1,1+Seasonality!G33),"")</f>
        <v/>
      </c>
      <c r="G24" t="str">
        <f>IF($A24&lt;&gt;"",IF(AND(Seasonality!$B$2=TRUE,Seasonality!$B$3=TRUE),Seasonality!H$7+1,1+Seasonality!H33),"")</f>
        <v/>
      </c>
      <c r="H24" t="str">
        <f>IF($A24&lt;&gt;"",IF(AND(Seasonality!$B$2=TRUE,Seasonality!$B$3=TRUE),Seasonality!I$7+1,1+Seasonality!I33),"")</f>
        <v/>
      </c>
      <c r="I24" t="str">
        <f>IF($A24&lt;&gt;"",IF(AND(Seasonality!$B$2=TRUE,Seasonality!$B$3=TRUE),Seasonality!J$7+1,1+Seasonality!J33),"")</f>
        <v/>
      </c>
      <c r="J24" t="str">
        <f>IF($A24&lt;&gt;"",IF(AND(Seasonality!$B$2=TRUE,Seasonality!$B$3=TRUE),Seasonality!K$7+1,1+Seasonality!K33),"")</f>
        <v/>
      </c>
      <c r="K24" t="str">
        <f>IF($A24&lt;&gt;"",IF(AND(Seasonality!$B$2=TRUE,Seasonality!$B$3=TRUE),Seasonality!L$7+1,1+Seasonality!L33),"")</f>
        <v/>
      </c>
      <c r="L24" t="str">
        <f>IF($A24&lt;&gt;"",IF(AND(Seasonality!$B$2=TRUE,Seasonality!$B$3=TRUE),Seasonality!M$7+1,1+Seasonality!M33),"")</f>
        <v/>
      </c>
      <c r="M24" t="str">
        <f>IF($A24&lt;&gt;"",IF(AND(Seasonality!$B$2=TRUE,Seasonality!$B$3=TRUE),Seasonality!N$7+1,1+Seasonality!N33),"")</f>
        <v/>
      </c>
      <c r="N24" t="str">
        <f>IF($A24&lt;&gt;"",IF(AND(Seasonality!$B$2=TRUE,Seasonality!$B$3=TRUE),Seasonality!O$7+1,1+Seasonality!O33),"")</f>
        <v/>
      </c>
      <c r="O24" t="str">
        <f t="shared" si="24"/>
        <v/>
      </c>
      <c r="P24" t="str">
        <f t="shared" si="1"/>
        <v/>
      </c>
      <c r="Q24" t="str">
        <f t="shared" si="2"/>
        <v/>
      </c>
      <c r="R24" t="str">
        <f t="shared" si="3"/>
        <v/>
      </c>
      <c r="S24" t="str">
        <f t="shared" si="4"/>
        <v/>
      </c>
      <c r="T24" t="str">
        <f t="shared" si="5"/>
        <v/>
      </c>
      <c r="U24" t="str">
        <f t="shared" si="6"/>
        <v/>
      </c>
      <c r="V24" t="str">
        <f t="shared" si="7"/>
        <v/>
      </c>
      <c r="W24" t="str">
        <f t="shared" si="8"/>
        <v/>
      </c>
      <c r="X24" t="str">
        <f t="shared" si="9"/>
        <v/>
      </c>
      <c r="Y24" t="str">
        <f t="shared" si="10"/>
        <v/>
      </c>
      <c r="Z24" t="str">
        <f t="shared" si="11"/>
        <v/>
      </c>
      <c r="AA24" t="str">
        <f t="shared" si="12"/>
        <v/>
      </c>
      <c r="AB24" t="str">
        <f t="shared" si="13"/>
        <v/>
      </c>
      <c r="AC24" t="str">
        <f t="shared" si="14"/>
        <v/>
      </c>
      <c r="AD24" t="str">
        <f t="shared" si="15"/>
        <v/>
      </c>
      <c r="AE24" t="str">
        <f t="shared" si="16"/>
        <v/>
      </c>
      <c r="AF24" t="str">
        <f t="shared" si="17"/>
        <v/>
      </c>
      <c r="AG24" t="str">
        <f t="shared" si="18"/>
        <v/>
      </c>
      <c r="AH24" t="str">
        <f t="shared" si="19"/>
        <v/>
      </c>
      <c r="AI24" t="str">
        <f t="shared" si="20"/>
        <v/>
      </c>
      <c r="AJ24" t="str">
        <f t="shared" si="21"/>
        <v/>
      </c>
      <c r="AK24" t="str">
        <f t="shared" si="22"/>
        <v/>
      </c>
      <c r="AL24" t="str">
        <f t="shared" si="23"/>
        <v/>
      </c>
    </row>
    <row r="25" spans="1:38" x14ac:dyDescent="0.25">
      <c r="A25" s="15" t="str">
        <f>IF('Sales Mix'!A25="","",'Sales Mix'!A25)</f>
        <v/>
      </c>
      <c r="C25" t="str">
        <f>IF($A25&lt;&gt;"",IF(AND(Seasonality!$B$2=TRUE,Seasonality!$B$3=TRUE),Seasonality!D$7+1,1+Seasonality!D34),"")</f>
        <v/>
      </c>
      <c r="D25" t="str">
        <f>IF($A25&lt;&gt;"",IF(AND(Seasonality!$B$2=TRUE,Seasonality!$B$3=TRUE),Seasonality!E$7+1,1+Seasonality!E34),"")</f>
        <v/>
      </c>
      <c r="E25" t="str">
        <f>IF($A25&lt;&gt;"",IF(AND(Seasonality!$B$2=TRUE,Seasonality!$B$3=TRUE),Seasonality!F$7+1,1+Seasonality!F34),"")</f>
        <v/>
      </c>
      <c r="F25" t="str">
        <f>IF($A25&lt;&gt;"",IF(AND(Seasonality!$B$2=TRUE,Seasonality!$B$3=TRUE),Seasonality!G$7+1,1+Seasonality!G34),"")</f>
        <v/>
      </c>
      <c r="G25" t="str">
        <f>IF($A25&lt;&gt;"",IF(AND(Seasonality!$B$2=TRUE,Seasonality!$B$3=TRUE),Seasonality!H$7+1,1+Seasonality!H34),"")</f>
        <v/>
      </c>
      <c r="H25" t="str">
        <f>IF($A25&lt;&gt;"",IF(AND(Seasonality!$B$2=TRUE,Seasonality!$B$3=TRUE),Seasonality!I$7+1,1+Seasonality!I34),"")</f>
        <v/>
      </c>
      <c r="I25" t="str">
        <f>IF($A25&lt;&gt;"",IF(AND(Seasonality!$B$2=TRUE,Seasonality!$B$3=TRUE),Seasonality!J$7+1,1+Seasonality!J34),"")</f>
        <v/>
      </c>
      <c r="J25" t="str">
        <f>IF($A25&lt;&gt;"",IF(AND(Seasonality!$B$2=TRUE,Seasonality!$B$3=TRUE),Seasonality!K$7+1,1+Seasonality!K34),"")</f>
        <v/>
      </c>
      <c r="K25" t="str">
        <f>IF($A25&lt;&gt;"",IF(AND(Seasonality!$B$2=TRUE,Seasonality!$B$3=TRUE),Seasonality!L$7+1,1+Seasonality!L34),"")</f>
        <v/>
      </c>
      <c r="L25" t="str">
        <f>IF($A25&lt;&gt;"",IF(AND(Seasonality!$B$2=TRUE,Seasonality!$B$3=TRUE),Seasonality!M$7+1,1+Seasonality!M34),"")</f>
        <v/>
      </c>
      <c r="M25" t="str">
        <f>IF($A25&lt;&gt;"",IF(AND(Seasonality!$B$2=TRUE,Seasonality!$B$3=TRUE),Seasonality!N$7+1,1+Seasonality!N34),"")</f>
        <v/>
      </c>
      <c r="N25" t="str">
        <f>IF($A25&lt;&gt;"",IF(AND(Seasonality!$B$2=TRUE,Seasonality!$B$3=TRUE),Seasonality!O$7+1,1+Seasonality!O34),"")</f>
        <v/>
      </c>
      <c r="O25" t="str">
        <f t="shared" si="24"/>
        <v/>
      </c>
      <c r="P25" t="str">
        <f t="shared" si="1"/>
        <v/>
      </c>
      <c r="Q25" t="str">
        <f t="shared" si="2"/>
        <v/>
      </c>
      <c r="R25" t="str">
        <f t="shared" si="3"/>
        <v/>
      </c>
      <c r="S25" t="str">
        <f t="shared" si="4"/>
        <v/>
      </c>
      <c r="T25" t="str">
        <f t="shared" si="5"/>
        <v/>
      </c>
      <c r="U25" t="str">
        <f t="shared" si="6"/>
        <v/>
      </c>
      <c r="V25" t="str">
        <f t="shared" si="7"/>
        <v/>
      </c>
      <c r="W25" t="str">
        <f t="shared" si="8"/>
        <v/>
      </c>
      <c r="X25" t="str">
        <f t="shared" si="9"/>
        <v/>
      </c>
      <c r="Y25" t="str">
        <f t="shared" si="10"/>
        <v/>
      </c>
      <c r="Z25" t="str">
        <f t="shared" si="11"/>
        <v/>
      </c>
      <c r="AA25" t="str">
        <f t="shared" si="12"/>
        <v/>
      </c>
      <c r="AB25" t="str">
        <f t="shared" si="13"/>
        <v/>
      </c>
      <c r="AC25" t="str">
        <f t="shared" si="14"/>
        <v/>
      </c>
      <c r="AD25" t="str">
        <f t="shared" si="15"/>
        <v/>
      </c>
      <c r="AE25" t="str">
        <f t="shared" si="16"/>
        <v/>
      </c>
      <c r="AF25" t="str">
        <f t="shared" si="17"/>
        <v/>
      </c>
      <c r="AG25" t="str">
        <f t="shared" si="18"/>
        <v/>
      </c>
      <c r="AH25" t="str">
        <f t="shared" si="19"/>
        <v/>
      </c>
      <c r="AI25" t="str">
        <f t="shared" si="20"/>
        <v/>
      </c>
      <c r="AJ25" t="str">
        <f t="shared" si="21"/>
        <v/>
      </c>
      <c r="AK25" t="str">
        <f t="shared" si="22"/>
        <v/>
      </c>
      <c r="AL25" t="str">
        <f t="shared" si="23"/>
        <v/>
      </c>
    </row>
    <row r="26" spans="1:38" x14ac:dyDescent="0.25">
      <c r="A26" s="15" t="str">
        <f>IF('Sales Mix'!A26="","",'Sales Mix'!A26)</f>
        <v/>
      </c>
      <c r="C26" t="str">
        <f>IF($A26&lt;&gt;"",IF(AND(Seasonality!$B$2=TRUE,Seasonality!$B$3=TRUE),Seasonality!D$7+1,1+Seasonality!D35),"")</f>
        <v/>
      </c>
      <c r="D26" t="str">
        <f>IF($A26&lt;&gt;"",IF(AND(Seasonality!$B$2=TRUE,Seasonality!$B$3=TRUE),Seasonality!E$7+1,1+Seasonality!E35),"")</f>
        <v/>
      </c>
      <c r="E26" t="str">
        <f>IF($A26&lt;&gt;"",IF(AND(Seasonality!$B$2=TRUE,Seasonality!$B$3=TRUE),Seasonality!F$7+1,1+Seasonality!F35),"")</f>
        <v/>
      </c>
      <c r="F26" t="str">
        <f>IF($A26&lt;&gt;"",IF(AND(Seasonality!$B$2=TRUE,Seasonality!$B$3=TRUE),Seasonality!G$7+1,1+Seasonality!G35),"")</f>
        <v/>
      </c>
      <c r="G26" t="str">
        <f>IF($A26&lt;&gt;"",IF(AND(Seasonality!$B$2=TRUE,Seasonality!$B$3=TRUE),Seasonality!H$7+1,1+Seasonality!H35),"")</f>
        <v/>
      </c>
      <c r="H26" t="str">
        <f>IF($A26&lt;&gt;"",IF(AND(Seasonality!$B$2=TRUE,Seasonality!$B$3=TRUE),Seasonality!I$7+1,1+Seasonality!I35),"")</f>
        <v/>
      </c>
      <c r="I26" t="str">
        <f>IF($A26&lt;&gt;"",IF(AND(Seasonality!$B$2=TRUE,Seasonality!$B$3=TRUE),Seasonality!J$7+1,1+Seasonality!J35),"")</f>
        <v/>
      </c>
      <c r="J26" t="str">
        <f>IF($A26&lt;&gt;"",IF(AND(Seasonality!$B$2=TRUE,Seasonality!$B$3=TRUE),Seasonality!K$7+1,1+Seasonality!K35),"")</f>
        <v/>
      </c>
      <c r="K26" t="str">
        <f>IF($A26&lt;&gt;"",IF(AND(Seasonality!$B$2=TRUE,Seasonality!$B$3=TRUE),Seasonality!L$7+1,1+Seasonality!L35),"")</f>
        <v/>
      </c>
      <c r="L26" t="str">
        <f>IF($A26&lt;&gt;"",IF(AND(Seasonality!$B$2=TRUE,Seasonality!$B$3=TRUE),Seasonality!M$7+1,1+Seasonality!M35),"")</f>
        <v/>
      </c>
      <c r="M26" t="str">
        <f>IF($A26&lt;&gt;"",IF(AND(Seasonality!$B$2=TRUE,Seasonality!$B$3=TRUE),Seasonality!N$7+1,1+Seasonality!N35),"")</f>
        <v/>
      </c>
      <c r="N26" t="str">
        <f>IF($A26&lt;&gt;"",IF(AND(Seasonality!$B$2=TRUE,Seasonality!$B$3=TRUE),Seasonality!O$7+1,1+Seasonality!O35),"")</f>
        <v/>
      </c>
      <c r="O26" t="str">
        <f t="shared" si="24"/>
        <v/>
      </c>
      <c r="P26" t="str">
        <f t="shared" si="1"/>
        <v/>
      </c>
      <c r="Q26" t="str">
        <f t="shared" si="2"/>
        <v/>
      </c>
      <c r="R26" t="str">
        <f t="shared" si="3"/>
        <v/>
      </c>
      <c r="S26" t="str">
        <f t="shared" si="4"/>
        <v/>
      </c>
      <c r="T26" t="str">
        <f t="shared" si="5"/>
        <v/>
      </c>
      <c r="U26" t="str">
        <f t="shared" si="6"/>
        <v/>
      </c>
      <c r="V26" t="str">
        <f t="shared" si="7"/>
        <v/>
      </c>
      <c r="W26" t="str">
        <f t="shared" si="8"/>
        <v/>
      </c>
      <c r="X26" t="str">
        <f t="shared" si="9"/>
        <v/>
      </c>
      <c r="Y26" t="str">
        <f t="shared" si="10"/>
        <v/>
      </c>
      <c r="Z26" t="str">
        <f t="shared" si="11"/>
        <v/>
      </c>
      <c r="AA26" t="str">
        <f t="shared" si="12"/>
        <v/>
      </c>
      <c r="AB26" t="str">
        <f t="shared" si="13"/>
        <v/>
      </c>
      <c r="AC26" t="str">
        <f t="shared" si="14"/>
        <v/>
      </c>
      <c r="AD26" t="str">
        <f t="shared" si="15"/>
        <v/>
      </c>
      <c r="AE26" t="str">
        <f t="shared" si="16"/>
        <v/>
      </c>
      <c r="AF26" t="str">
        <f t="shared" si="17"/>
        <v/>
      </c>
      <c r="AG26" t="str">
        <f t="shared" si="18"/>
        <v/>
      </c>
      <c r="AH26" t="str">
        <f t="shared" si="19"/>
        <v/>
      </c>
      <c r="AI26" t="str">
        <f t="shared" si="20"/>
        <v/>
      </c>
      <c r="AJ26" t="str">
        <f t="shared" si="21"/>
        <v/>
      </c>
      <c r="AK26" t="str">
        <f t="shared" si="22"/>
        <v/>
      </c>
      <c r="AL26" t="str">
        <f t="shared" si="23"/>
        <v/>
      </c>
    </row>
    <row r="27" spans="1:38" x14ac:dyDescent="0.25">
      <c r="A27" s="15" t="str">
        <f>IF('Sales Mix'!A27="","",'Sales Mix'!A27)</f>
        <v/>
      </c>
      <c r="C27" t="str">
        <f>IF($A27&lt;&gt;"",IF(AND(Seasonality!$B$2=TRUE,Seasonality!$B$3=TRUE),Seasonality!D$7+1,1+Seasonality!D36),"")</f>
        <v/>
      </c>
      <c r="D27" t="str">
        <f>IF($A27&lt;&gt;"",IF(AND(Seasonality!$B$2=TRUE,Seasonality!$B$3=TRUE),Seasonality!E$7+1,1+Seasonality!E36),"")</f>
        <v/>
      </c>
      <c r="E27" t="str">
        <f>IF($A27&lt;&gt;"",IF(AND(Seasonality!$B$2=TRUE,Seasonality!$B$3=TRUE),Seasonality!F$7+1,1+Seasonality!F36),"")</f>
        <v/>
      </c>
      <c r="F27" t="str">
        <f>IF($A27&lt;&gt;"",IF(AND(Seasonality!$B$2=TRUE,Seasonality!$B$3=TRUE),Seasonality!G$7+1,1+Seasonality!G36),"")</f>
        <v/>
      </c>
      <c r="G27" t="str">
        <f>IF($A27&lt;&gt;"",IF(AND(Seasonality!$B$2=TRUE,Seasonality!$B$3=TRUE),Seasonality!H$7+1,1+Seasonality!H36),"")</f>
        <v/>
      </c>
      <c r="H27" t="str">
        <f>IF($A27&lt;&gt;"",IF(AND(Seasonality!$B$2=TRUE,Seasonality!$B$3=TRUE),Seasonality!I$7+1,1+Seasonality!I36),"")</f>
        <v/>
      </c>
      <c r="I27" t="str">
        <f>IF($A27&lt;&gt;"",IF(AND(Seasonality!$B$2=TRUE,Seasonality!$B$3=TRUE),Seasonality!J$7+1,1+Seasonality!J36),"")</f>
        <v/>
      </c>
      <c r="J27" t="str">
        <f>IF($A27&lt;&gt;"",IF(AND(Seasonality!$B$2=TRUE,Seasonality!$B$3=TRUE),Seasonality!K$7+1,1+Seasonality!K36),"")</f>
        <v/>
      </c>
      <c r="K27" t="str">
        <f>IF($A27&lt;&gt;"",IF(AND(Seasonality!$B$2=TRUE,Seasonality!$B$3=TRUE),Seasonality!L$7+1,1+Seasonality!L36),"")</f>
        <v/>
      </c>
      <c r="L27" t="str">
        <f>IF($A27&lt;&gt;"",IF(AND(Seasonality!$B$2=TRUE,Seasonality!$B$3=TRUE),Seasonality!M$7+1,1+Seasonality!M36),"")</f>
        <v/>
      </c>
      <c r="M27" t="str">
        <f>IF($A27&lt;&gt;"",IF(AND(Seasonality!$B$2=TRUE,Seasonality!$B$3=TRUE),Seasonality!N$7+1,1+Seasonality!N36),"")</f>
        <v/>
      </c>
      <c r="N27" t="str">
        <f>IF($A27&lt;&gt;"",IF(AND(Seasonality!$B$2=TRUE,Seasonality!$B$3=TRUE),Seasonality!O$7+1,1+Seasonality!O36),"")</f>
        <v/>
      </c>
      <c r="O27" t="str">
        <f t="shared" si="24"/>
        <v/>
      </c>
      <c r="P27" t="str">
        <f t="shared" si="1"/>
        <v/>
      </c>
      <c r="Q27" t="str">
        <f t="shared" si="2"/>
        <v/>
      </c>
      <c r="R27" t="str">
        <f t="shared" si="3"/>
        <v/>
      </c>
      <c r="S27" t="str">
        <f t="shared" si="4"/>
        <v/>
      </c>
      <c r="T27" t="str">
        <f t="shared" si="5"/>
        <v/>
      </c>
      <c r="U27" t="str">
        <f t="shared" si="6"/>
        <v/>
      </c>
      <c r="V27" t="str">
        <f t="shared" si="7"/>
        <v/>
      </c>
      <c r="W27" t="str">
        <f t="shared" si="8"/>
        <v/>
      </c>
      <c r="X27" t="str">
        <f t="shared" si="9"/>
        <v/>
      </c>
      <c r="Y27" t="str">
        <f t="shared" si="10"/>
        <v/>
      </c>
      <c r="Z27" t="str">
        <f t="shared" si="11"/>
        <v/>
      </c>
      <c r="AA27" t="str">
        <f t="shared" si="12"/>
        <v/>
      </c>
      <c r="AB27" t="str">
        <f t="shared" si="13"/>
        <v/>
      </c>
      <c r="AC27" t="str">
        <f t="shared" si="14"/>
        <v/>
      </c>
      <c r="AD27" t="str">
        <f t="shared" si="15"/>
        <v/>
      </c>
      <c r="AE27" t="str">
        <f t="shared" si="16"/>
        <v/>
      </c>
      <c r="AF27" t="str">
        <f t="shared" si="17"/>
        <v/>
      </c>
      <c r="AG27" t="str">
        <f t="shared" si="18"/>
        <v/>
      </c>
      <c r="AH27" t="str">
        <f t="shared" si="19"/>
        <v/>
      </c>
      <c r="AI27" t="str">
        <f t="shared" si="20"/>
        <v/>
      </c>
      <c r="AJ27" t="str">
        <f t="shared" si="21"/>
        <v/>
      </c>
      <c r="AK27" t="str">
        <f t="shared" si="22"/>
        <v/>
      </c>
      <c r="AL27" t="str">
        <f t="shared" si="23"/>
        <v/>
      </c>
    </row>
    <row r="28" spans="1:38" x14ac:dyDescent="0.25">
      <c r="A28" s="15" t="str">
        <f>IF('Sales Mix'!A28="","",'Sales Mix'!A28)</f>
        <v/>
      </c>
      <c r="C28" t="str">
        <f>IF($A28&lt;&gt;"",IF(AND(Seasonality!$B$2=TRUE,Seasonality!$B$3=TRUE),Seasonality!D$7+1,1+Seasonality!D37),"")</f>
        <v/>
      </c>
      <c r="D28" t="str">
        <f>IF($A28&lt;&gt;"",IF(AND(Seasonality!$B$2=TRUE,Seasonality!$B$3=TRUE),Seasonality!E$7+1,1+Seasonality!E37),"")</f>
        <v/>
      </c>
      <c r="E28" t="str">
        <f>IF($A28&lt;&gt;"",IF(AND(Seasonality!$B$2=TRUE,Seasonality!$B$3=TRUE),Seasonality!F$7+1,1+Seasonality!F37),"")</f>
        <v/>
      </c>
      <c r="F28" t="str">
        <f>IF($A28&lt;&gt;"",IF(AND(Seasonality!$B$2=TRUE,Seasonality!$B$3=TRUE),Seasonality!G$7+1,1+Seasonality!G37),"")</f>
        <v/>
      </c>
      <c r="G28" t="str">
        <f>IF($A28&lt;&gt;"",IF(AND(Seasonality!$B$2=TRUE,Seasonality!$B$3=TRUE),Seasonality!H$7+1,1+Seasonality!H37),"")</f>
        <v/>
      </c>
      <c r="H28" t="str">
        <f>IF($A28&lt;&gt;"",IF(AND(Seasonality!$B$2=TRUE,Seasonality!$B$3=TRUE),Seasonality!I$7+1,1+Seasonality!I37),"")</f>
        <v/>
      </c>
      <c r="I28" t="str">
        <f>IF($A28&lt;&gt;"",IF(AND(Seasonality!$B$2=TRUE,Seasonality!$B$3=TRUE),Seasonality!J$7+1,1+Seasonality!J37),"")</f>
        <v/>
      </c>
      <c r="J28" t="str">
        <f>IF($A28&lt;&gt;"",IF(AND(Seasonality!$B$2=TRUE,Seasonality!$B$3=TRUE),Seasonality!K$7+1,1+Seasonality!K37),"")</f>
        <v/>
      </c>
      <c r="K28" t="str">
        <f>IF($A28&lt;&gt;"",IF(AND(Seasonality!$B$2=TRUE,Seasonality!$B$3=TRUE),Seasonality!L$7+1,1+Seasonality!L37),"")</f>
        <v/>
      </c>
      <c r="L28" t="str">
        <f>IF($A28&lt;&gt;"",IF(AND(Seasonality!$B$2=TRUE,Seasonality!$B$3=TRUE),Seasonality!M$7+1,1+Seasonality!M37),"")</f>
        <v/>
      </c>
      <c r="M28" t="str">
        <f>IF($A28&lt;&gt;"",IF(AND(Seasonality!$B$2=TRUE,Seasonality!$B$3=TRUE),Seasonality!N$7+1,1+Seasonality!N37),"")</f>
        <v/>
      </c>
      <c r="N28" t="str">
        <f>IF($A28&lt;&gt;"",IF(AND(Seasonality!$B$2=TRUE,Seasonality!$B$3=TRUE),Seasonality!O$7+1,1+Seasonality!O37),"")</f>
        <v/>
      </c>
      <c r="O28" t="str">
        <f t="shared" si="24"/>
        <v/>
      </c>
      <c r="P28" t="str">
        <f t="shared" si="1"/>
        <v/>
      </c>
      <c r="Q28" t="str">
        <f t="shared" si="2"/>
        <v/>
      </c>
      <c r="R28" t="str">
        <f t="shared" si="3"/>
        <v/>
      </c>
      <c r="S28" t="str">
        <f t="shared" si="4"/>
        <v/>
      </c>
      <c r="T28" t="str">
        <f t="shared" si="5"/>
        <v/>
      </c>
      <c r="U28" t="str">
        <f t="shared" si="6"/>
        <v/>
      </c>
      <c r="V28" t="str">
        <f t="shared" si="7"/>
        <v/>
      </c>
      <c r="W28" t="str">
        <f t="shared" si="8"/>
        <v/>
      </c>
      <c r="X28" t="str">
        <f t="shared" si="9"/>
        <v/>
      </c>
      <c r="Y28" t="str">
        <f t="shared" si="10"/>
        <v/>
      </c>
      <c r="Z28" t="str">
        <f t="shared" si="11"/>
        <v/>
      </c>
      <c r="AA28" t="str">
        <f t="shared" si="12"/>
        <v/>
      </c>
      <c r="AB28" t="str">
        <f t="shared" si="13"/>
        <v/>
      </c>
      <c r="AC28" t="str">
        <f t="shared" si="14"/>
        <v/>
      </c>
      <c r="AD28" t="str">
        <f t="shared" si="15"/>
        <v/>
      </c>
      <c r="AE28" t="str">
        <f t="shared" si="16"/>
        <v/>
      </c>
      <c r="AF28" t="str">
        <f t="shared" si="17"/>
        <v/>
      </c>
      <c r="AG28" t="str">
        <f t="shared" si="18"/>
        <v/>
      </c>
      <c r="AH28" t="str">
        <f t="shared" si="19"/>
        <v/>
      </c>
      <c r="AI28" t="str">
        <f t="shared" si="20"/>
        <v/>
      </c>
      <c r="AJ28" t="str">
        <f t="shared" si="21"/>
        <v/>
      </c>
      <c r="AK28" t="str">
        <f t="shared" si="22"/>
        <v/>
      </c>
      <c r="AL28" t="str">
        <f t="shared" si="23"/>
        <v/>
      </c>
    </row>
    <row r="29" spans="1:38" x14ac:dyDescent="0.25">
      <c r="A29" s="15" t="str">
        <f>IF('Sales Mix'!A29="","",'Sales Mix'!A29)</f>
        <v/>
      </c>
      <c r="C29" t="str">
        <f>IF($A29&lt;&gt;"",IF(AND(Seasonality!$B$2=TRUE,Seasonality!$B$3=TRUE),Seasonality!D$7+1,1+Seasonality!D38),"")</f>
        <v/>
      </c>
      <c r="D29" t="str">
        <f>IF($A29&lt;&gt;"",IF(AND(Seasonality!$B$2=TRUE,Seasonality!$B$3=TRUE),Seasonality!E$7+1,1+Seasonality!E38),"")</f>
        <v/>
      </c>
      <c r="E29" t="str">
        <f>IF($A29&lt;&gt;"",IF(AND(Seasonality!$B$2=TRUE,Seasonality!$B$3=TRUE),Seasonality!F$7+1,1+Seasonality!F38),"")</f>
        <v/>
      </c>
      <c r="F29" t="str">
        <f>IF($A29&lt;&gt;"",IF(AND(Seasonality!$B$2=TRUE,Seasonality!$B$3=TRUE),Seasonality!G$7+1,1+Seasonality!G38),"")</f>
        <v/>
      </c>
      <c r="G29" t="str">
        <f>IF($A29&lt;&gt;"",IF(AND(Seasonality!$B$2=TRUE,Seasonality!$B$3=TRUE),Seasonality!H$7+1,1+Seasonality!H38),"")</f>
        <v/>
      </c>
      <c r="H29" t="str">
        <f>IF($A29&lt;&gt;"",IF(AND(Seasonality!$B$2=TRUE,Seasonality!$B$3=TRUE),Seasonality!I$7+1,1+Seasonality!I38),"")</f>
        <v/>
      </c>
      <c r="I29" t="str">
        <f>IF($A29&lt;&gt;"",IF(AND(Seasonality!$B$2=TRUE,Seasonality!$B$3=TRUE),Seasonality!J$7+1,1+Seasonality!J38),"")</f>
        <v/>
      </c>
      <c r="J29" t="str">
        <f>IF($A29&lt;&gt;"",IF(AND(Seasonality!$B$2=TRUE,Seasonality!$B$3=TRUE),Seasonality!K$7+1,1+Seasonality!K38),"")</f>
        <v/>
      </c>
      <c r="K29" t="str">
        <f>IF($A29&lt;&gt;"",IF(AND(Seasonality!$B$2=TRUE,Seasonality!$B$3=TRUE),Seasonality!L$7+1,1+Seasonality!L38),"")</f>
        <v/>
      </c>
      <c r="L29" t="str">
        <f>IF($A29&lt;&gt;"",IF(AND(Seasonality!$B$2=TRUE,Seasonality!$B$3=TRUE),Seasonality!M$7+1,1+Seasonality!M38),"")</f>
        <v/>
      </c>
      <c r="M29" t="str">
        <f>IF($A29&lt;&gt;"",IF(AND(Seasonality!$B$2=TRUE,Seasonality!$B$3=TRUE),Seasonality!N$7+1,1+Seasonality!N38),"")</f>
        <v/>
      </c>
      <c r="N29" t="str">
        <f>IF($A29&lt;&gt;"",IF(AND(Seasonality!$B$2=TRUE,Seasonality!$B$3=TRUE),Seasonality!O$7+1,1+Seasonality!O38),"")</f>
        <v/>
      </c>
      <c r="O29" t="str">
        <f t="shared" si="24"/>
        <v/>
      </c>
      <c r="P29" t="str">
        <f t="shared" si="1"/>
        <v/>
      </c>
      <c r="Q29" t="str">
        <f t="shared" si="2"/>
        <v/>
      </c>
      <c r="R29" t="str">
        <f t="shared" si="3"/>
        <v/>
      </c>
      <c r="S29" t="str">
        <f t="shared" si="4"/>
        <v/>
      </c>
      <c r="T29" t="str">
        <f t="shared" si="5"/>
        <v/>
      </c>
      <c r="U29" t="str">
        <f t="shared" si="6"/>
        <v/>
      </c>
      <c r="V29" t="str">
        <f t="shared" si="7"/>
        <v/>
      </c>
      <c r="W29" t="str">
        <f t="shared" si="8"/>
        <v/>
      </c>
      <c r="X29" t="str">
        <f t="shared" si="9"/>
        <v/>
      </c>
      <c r="Y29" t="str">
        <f t="shared" si="10"/>
        <v/>
      </c>
      <c r="Z29" t="str">
        <f t="shared" si="11"/>
        <v/>
      </c>
      <c r="AA29" t="str">
        <f t="shared" si="12"/>
        <v/>
      </c>
      <c r="AB29" t="str">
        <f t="shared" si="13"/>
        <v/>
      </c>
      <c r="AC29" t="str">
        <f t="shared" si="14"/>
        <v/>
      </c>
      <c r="AD29" t="str">
        <f t="shared" si="15"/>
        <v/>
      </c>
      <c r="AE29" t="str">
        <f t="shared" si="16"/>
        <v/>
      </c>
      <c r="AF29" t="str">
        <f t="shared" si="17"/>
        <v/>
      </c>
      <c r="AG29" t="str">
        <f t="shared" si="18"/>
        <v/>
      </c>
      <c r="AH29" t="str">
        <f t="shared" si="19"/>
        <v/>
      </c>
      <c r="AI29" t="str">
        <f t="shared" si="20"/>
        <v/>
      </c>
      <c r="AJ29" t="str">
        <f t="shared" si="21"/>
        <v/>
      </c>
      <c r="AK29" t="str">
        <f t="shared" si="22"/>
        <v/>
      </c>
      <c r="AL29" t="str">
        <f t="shared" si="23"/>
        <v/>
      </c>
    </row>
    <row r="30" spans="1:38" x14ac:dyDescent="0.25">
      <c r="A30" s="15" t="str">
        <f>IF('Sales Mix'!A30="","",'Sales Mix'!A30)</f>
        <v/>
      </c>
      <c r="C30" t="str">
        <f>IF($A30&lt;&gt;"",IF(AND(Seasonality!$B$2=TRUE,Seasonality!$B$3=TRUE),Seasonality!D$7+1,1+Seasonality!D39),"")</f>
        <v/>
      </c>
      <c r="D30" t="str">
        <f>IF($A30&lt;&gt;"",IF(AND(Seasonality!$B$2=TRUE,Seasonality!$B$3=TRUE),Seasonality!E$7+1,1+Seasonality!E39),"")</f>
        <v/>
      </c>
      <c r="E30" t="str">
        <f>IF($A30&lt;&gt;"",IF(AND(Seasonality!$B$2=TRUE,Seasonality!$B$3=TRUE),Seasonality!F$7+1,1+Seasonality!F39),"")</f>
        <v/>
      </c>
      <c r="F30" t="str">
        <f>IF($A30&lt;&gt;"",IF(AND(Seasonality!$B$2=TRUE,Seasonality!$B$3=TRUE),Seasonality!G$7+1,1+Seasonality!G39),"")</f>
        <v/>
      </c>
      <c r="G30" t="str">
        <f>IF($A30&lt;&gt;"",IF(AND(Seasonality!$B$2=TRUE,Seasonality!$B$3=TRUE),Seasonality!H$7+1,1+Seasonality!H39),"")</f>
        <v/>
      </c>
      <c r="H30" t="str">
        <f>IF($A30&lt;&gt;"",IF(AND(Seasonality!$B$2=TRUE,Seasonality!$B$3=TRUE),Seasonality!I$7+1,1+Seasonality!I39),"")</f>
        <v/>
      </c>
      <c r="I30" t="str">
        <f>IF($A30&lt;&gt;"",IF(AND(Seasonality!$B$2=TRUE,Seasonality!$B$3=TRUE),Seasonality!J$7+1,1+Seasonality!J39),"")</f>
        <v/>
      </c>
      <c r="J30" t="str">
        <f>IF($A30&lt;&gt;"",IF(AND(Seasonality!$B$2=TRUE,Seasonality!$B$3=TRUE),Seasonality!K$7+1,1+Seasonality!K39),"")</f>
        <v/>
      </c>
      <c r="K30" t="str">
        <f>IF($A30&lt;&gt;"",IF(AND(Seasonality!$B$2=TRUE,Seasonality!$B$3=TRUE),Seasonality!L$7+1,1+Seasonality!L39),"")</f>
        <v/>
      </c>
      <c r="L30" t="str">
        <f>IF($A30&lt;&gt;"",IF(AND(Seasonality!$B$2=TRUE,Seasonality!$B$3=TRUE),Seasonality!M$7+1,1+Seasonality!M39),"")</f>
        <v/>
      </c>
      <c r="M30" t="str">
        <f>IF($A30&lt;&gt;"",IF(AND(Seasonality!$B$2=TRUE,Seasonality!$B$3=TRUE),Seasonality!N$7+1,1+Seasonality!N39),"")</f>
        <v/>
      </c>
      <c r="N30" t="str">
        <f>IF($A30&lt;&gt;"",IF(AND(Seasonality!$B$2=TRUE,Seasonality!$B$3=TRUE),Seasonality!O$7+1,1+Seasonality!O39),"")</f>
        <v/>
      </c>
      <c r="O30" t="str">
        <f t="shared" si="24"/>
        <v/>
      </c>
      <c r="P30" t="str">
        <f t="shared" si="1"/>
        <v/>
      </c>
      <c r="Q30" t="str">
        <f t="shared" si="2"/>
        <v/>
      </c>
      <c r="R30" t="str">
        <f t="shared" si="3"/>
        <v/>
      </c>
      <c r="S30" t="str">
        <f t="shared" si="4"/>
        <v/>
      </c>
      <c r="T30" t="str">
        <f t="shared" si="5"/>
        <v/>
      </c>
      <c r="U30" t="str">
        <f t="shared" si="6"/>
        <v/>
      </c>
      <c r="V30" t="str">
        <f t="shared" si="7"/>
        <v/>
      </c>
      <c r="W30" t="str">
        <f t="shared" si="8"/>
        <v/>
      </c>
      <c r="X30" t="str">
        <f t="shared" si="9"/>
        <v/>
      </c>
      <c r="Y30" t="str">
        <f t="shared" si="10"/>
        <v/>
      </c>
      <c r="Z30" t="str">
        <f t="shared" si="11"/>
        <v/>
      </c>
      <c r="AA30" t="str">
        <f t="shared" si="12"/>
        <v/>
      </c>
      <c r="AB30" t="str">
        <f t="shared" si="13"/>
        <v/>
      </c>
      <c r="AC30" t="str">
        <f t="shared" si="14"/>
        <v/>
      </c>
      <c r="AD30" t="str">
        <f t="shared" si="15"/>
        <v/>
      </c>
      <c r="AE30" t="str">
        <f t="shared" si="16"/>
        <v/>
      </c>
      <c r="AF30" t="str">
        <f t="shared" si="17"/>
        <v/>
      </c>
      <c r="AG30" t="str">
        <f t="shared" si="18"/>
        <v/>
      </c>
      <c r="AH30" t="str">
        <f t="shared" si="19"/>
        <v/>
      </c>
      <c r="AI30" t="str">
        <f t="shared" si="20"/>
        <v/>
      </c>
      <c r="AJ30" t="str">
        <f t="shared" si="21"/>
        <v/>
      </c>
      <c r="AK30" t="str">
        <f t="shared" si="22"/>
        <v/>
      </c>
      <c r="AL30" t="str">
        <f t="shared" si="23"/>
        <v/>
      </c>
    </row>
    <row r="31" spans="1:38" x14ac:dyDescent="0.25">
      <c r="A31" s="15" t="str">
        <f>IF('Sales Mix'!A31="","",'Sales Mix'!A31)</f>
        <v/>
      </c>
      <c r="C31" t="str">
        <f>IF($A31&lt;&gt;"",IF(AND(Seasonality!$B$2=TRUE,Seasonality!$B$3=TRUE),Seasonality!D$7+1,1+Seasonality!D40),"")</f>
        <v/>
      </c>
      <c r="D31" t="str">
        <f>IF($A31&lt;&gt;"",IF(AND(Seasonality!$B$2=TRUE,Seasonality!$B$3=TRUE),Seasonality!E$7+1,1+Seasonality!E40),"")</f>
        <v/>
      </c>
      <c r="E31" t="str">
        <f>IF($A31&lt;&gt;"",IF(AND(Seasonality!$B$2=TRUE,Seasonality!$B$3=TRUE),Seasonality!F$7+1,1+Seasonality!F40),"")</f>
        <v/>
      </c>
      <c r="F31" t="str">
        <f>IF($A31&lt;&gt;"",IF(AND(Seasonality!$B$2=TRUE,Seasonality!$B$3=TRUE),Seasonality!G$7+1,1+Seasonality!G40),"")</f>
        <v/>
      </c>
      <c r="G31" t="str">
        <f>IF($A31&lt;&gt;"",IF(AND(Seasonality!$B$2=TRUE,Seasonality!$B$3=TRUE),Seasonality!H$7+1,1+Seasonality!H40),"")</f>
        <v/>
      </c>
      <c r="H31" t="str">
        <f>IF($A31&lt;&gt;"",IF(AND(Seasonality!$B$2=TRUE,Seasonality!$B$3=TRUE),Seasonality!I$7+1,1+Seasonality!I40),"")</f>
        <v/>
      </c>
      <c r="I31" t="str">
        <f>IF($A31&lt;&gt;"",IF(AND(Seasonality!$B$2=TRUE,Seasonality!$B$3=TRUE),Seasonality!J$7+1,1+Seasonality!J40),"")</f>
        <v/>
      </c>
      <c r="J31" t="str">
        <f>IF($A31&lt;&gt;"",IF(AND(Seasonality!$B$2=TRUE,Seasonality!$B$3=TRUE),Seasonality!K$7+1,1+Seasonality!K40),"")</f>
        <v/>
      </c>
      <c r="K31" t="str">
        <f>IF($A31&lt;&gt;"",IF(AND(Seasonality!$B$2=TRUE,Seasonality!$B$3=TRUE),Seasonality!L$7+1,1+Seasonality!L40),"")</f>
        <v/>
      </c>
      <c r="L31" t="str">
        <f>IF($A31&lt;&gt;"",IF(AND(Seasonality!$B$2=TRUE,Seasonality!$B$3=TRUE),Seasonality!M$7+1,1+Seasonality!M40),"")</f>
        <v/>
      </c>
      <c r="M31" t="str">
        <f>IF($A31&lt;&gt;"",IF(AND(Seasonality!$B$2=TRUE,Seasonality!$B$3=TRUE),Seasonality!N$7+1,1+Seasonality!N40),"")</f>
        <v/>
      </c>
      <c r="N31" t="str">
        <f>IF($A31&lt;&gt;"",IF(AND(Seasonality!$B$2=TRUE,Seasonality!$B$3=TRUE),Seasonality!O$7+1,1+Seasonality!O40),"")</f>
        <v/>
      </c>
      <c r="O31" t="str">
        <f t="shared" si="24"/>
        <v/>
      </c>
      <c r="P31" t="str">
        <f t="shared" si="1"/>
        <v/>
      </c>
      <c r="Q31" t="str">
        <f t="shared" si="2"/>
        <v/>
      </c>
      <c r="R31" t="str">
        <f t="shared" si="3"/>
        <v/>
      </c>
      <c r="S31" t="str">
        <f t="shared" si="4"/>
        <v/>
      </c>
      <c r="T31" t="str">
        <f t="shared" si="5"/>
        <v/>
      </c>
      <c r="U31" t="str">
        <f t="shared" si="6"/>
        <v/>
      </c>
      <c r="V31" t="str">
        <f t="shared" si="7"/>
        <v/>
      </c>
      <c r="W31" t="str">
        <f t="shared" si="8"/>
        <v/>
      </c>
      <c r="X31" t="str">
        <f t="shared" si="9"/>
        <v/>
      </c>
      <c r="Y31" t="str">
        <f t="shared" si="10"/>
        <v/>
      </c>
      <c r="Z31" t="str">
        <f t="shared" si="11"/>
        <v/>
      </c>
      <c r="AA31" t="str">
        <f t="shared" si="12"/>
        <v/>
      </c>
      <c r="AB31" t="str">
        <f t="shared" si="13"/>
        <v/>
      </c>
      <c r="AC31" t="str">
        <f t="shared" si="14"/>
        <v/>
      </c>
      <c r="AD31" t="str">
        <f t="shared" si="15"/>
        <v/>
      </c>
      <c r="AE31" t="str">
        <f t="shared" si="16"/>
        <v/>
      </c>
      <c r="AF31" t="str">
        <f t="shared" si="17"/>
        <v/>
      </c>
      <c r="AG31" t="str">
        <f t="shared" si="18"/>
        <v/>
      </c>
      <c r="AH31" t="str">
        <f t="shared" si="19"/>
        <v/>
      </c>
      <c r="AI31" t="str">
        <f t="shared" si="20"/>
        <v/>
      </c>
      <c r="AJ31" t="str">
        <f t="shared" si="21"/>
        <v/>
      </c>
      <c r="AK31" t="str">
        <f t="shared" si="22"/>
        <v/>
      </c>
      <c r="AL31" t="str">
        <f t="shared" si="23"/>
        <v/>
      </c>
    </row>
    <row r="32" spans="1:38" x14ac:dyDescent="0.25">
      <c r="A32" s="15" t="str">
        <f>IF('Sales Mix'!A32="","",'Sales Mix'!A32)</f>
        <v/>
      </c>
      <c r="C32" t="str">
        <f>IF($A32&lt;&gt;"",IF(AND(Seasonality!$B$2=TRUE,Seasonality!$B$3=TRUE),Seasonality!D$7+1,1+Seasonality!D41),"")</f>
        <v/>
      </c>
      <c r="D32" t="str">
        <f>IF($A32&lt;&gt;"",IF(AND(Seasonality!$B$2=TRUE,Seasonality!$B$3=TRUE),Seasonality!E$7+1,1+Seasonality!E41),"")</f>
        <v/>
      </c>
      <c r="E32" t="str">
        <f>IF($A32&lt;&gt;"",IF(AND(Seasonality!$B$2=TRUE,Seasonality!$B$3=TRUE),Seasonality!F$7+1,1+Seasonality!F41),"")</f>
        <v/>
      </c>
      <c r="F32" t="str">
        <f>IF($A32&lt;&gt;"",IF(AND(Seasonality!$B$2=TRUE,Seasonality!$B$3=TRUE),Seasonality!G$7+1,1+Seasonality!G41),"")</f>
        <v/>
      </c>
      <c r="G32" t="str">
        <f>IF($A32&lt;&gt;"",IF(AND(Seasonality!$B$2=TRUE,Seasonality!$B$3=TRUE),Seasonality!H$7+1,1+Seasonality!H41),"")</f>
        <v/>
      </c>
      <c r="H32" t="str">
        <f>IF($A32&lt;&gt;"",IF(AND(Seasonality!$B$2=TRUE,Seasonality!$B$3=TRUE),Seasonality!I$7+1,1+Seasonality!I41),"")</f>
        <v/>
      </c>
      <c r="I32" t="str">
        <f>IF($A32&lt;&gt;"",IF(AND(Seasonality!$B$2=TRUE,Seasonality!$B$3=TRUE),Seasonality!J$7+1,1+Seasonality!J41),"")</f>
        <v/>
      </c>
      <c r="J32" t="str">
        <f>IF($A32&lt;&gt;"",IF(AND(Seasonality!$B$2=TRUE,Seasonality!$B$3=TRUE),Seasonality!K$7+1,1+Seasonality!K41),"")</f>
        <v/>
      </c>
      <c r="K32" t="str">
        <f>IF($A32&lt;&gt;"",IF(AND(Seasonality!$B$2=TRUE,Seasonality!$B$3=TRUE),Seasonality!L$7+1,1+Seasonality!L41),"")</f>
        <v/>
      </c>
      <c r="L32" t="str">
        <f>IF($A32&lt;&gt;"",IF(AND(Seasonality!$B$2=TRUE,Seasonality!$B$3=TRUE),Seasonality!M$7+1,1+Seasonality!M41),"")</f>
        <v/>
      </c>
      <c r="M32" t="str">
        <f>IF($A32&lt;&gt;"",IF(AND(Seasonality!$B$2=TRUE,Seasonality!$B$3=TRUE),Seasonality!N$7+1,1+Seasonality!N41),"")</f>
        <v/>
      </c>
      <c r="N32" t="str">
        <f>IF($A32&lt;&gt;"",IF(AND(Seasonality!$B$2=TRUE,Seasonality!$B$3=TRUE),Seasonality!O$7+1,1+Seasonality!O41),"")</f>
        <v/>
      </c>
      <c r="O32" t="str">
        <f t="shared" si="24"/>
        <v/>
      </c>
      <c r="P32" t="str">
        <f t="shared" si="1"/>
        <v/>
      </c>
      <c r="Q32" t="str">
        <f t="shared" si="2"/>
        <v/>
      </c>
      <c r="R32" t="str">
        <f t="shared" si="3"/>
        <v/>
      </c>
      <c r="S32" t="str">
        <f t="shared" si="4"/>
        <v/>
      </c>
      <c r="T32" t="str">
        <f t="shared" si="5"/>
        <v/>
      </c>
      <c r="U32" t="str">
        <f t="shared" si="6"/>
        <v/>
      </c>
      <c r="V32" t="str">
        <f t="shared" si="7"/>
        <v/>
      </c>
      <c r="W32" t="str">
        <f t="shared" si="8"/>
        <v/>
      </c>
      <c r="X32" t="str">
        <f t="shared" si="9"/>
        <v/>
      </c>
      <c r="Y32" t="str">
        <f t="shared" si="10"/>
        <v/>
      </c>
      <c r="Z32" t="str">
        <f t="shared" si="11"/>
        <v/>
      </c>
      <c r="AA32" t="str">
        <f t="shared" si="12"/>
        <v/>
      </c>
      <c r="AB32" t="str">
        <f t="shared" si="13"/>
        <v/>
      </c>
      <c r="AC32" t="str">
        <f t="shared" si="14"/>
        <v/>
      </c>
      <c r="AD32" t="str">
        <f t="shared" si="15"/>
        <v/>
      </c>
      <c r="AE32" t="str">
        <f t="shared" si="16"/>
        <v/>
      </c>
      <c r="AF32" t="str">
        <f t="shared" si="17"/>
        <v/>
      </c>
      <c r="AG32" t="str">
        <f t="shared" si="18"/>
        <v/>
      </c>
      <c r="AH32" t="str">
        <f t="shared" si="19"/>
        <v/>
      </c>
      <c r="AI32" t="str">
        <f t="shared" si="20"/>
        <v/>
      </c>
      <c r="AJ32" t="str">
        <f t="shared" si="21"/>
        <v/>
      </c>
      <c r="AK32" t="str">
        <f t="shared" si="22"/>
        <v/>
      </c>
      <c r="AL32" t="str">
        <f t="shared" si="23"/>
        <v/>
      </c>
    </row>
    <row r="33" spans="1:38" x14ac:dyDescent="0.25">
      <c r="A33" s="15" t="str">
        <f>IF('Sales Mix'!A33="","",'Sales Mix'!A33)</f>
        <v/>
      </c>
      <c r="C33" t="str">
        <f>IF($A33&lt;&gt;"",IF(AND(Seasonality!$B$2=TRUE,Seasonality!$B$3=TRUE),Seasonality!D$7+1,1+Seasonality!D42),"")</f>
        <v/>
      </c>
      <c r="D33" t="str">
        <f>IF($A33&lt;&gt;"",IF(AND(Seasonality!$B$2=TRUE,Seasonality!$B$3=TRUE),Seasonality!E$7+1,1+Seasonality!E42),"")</f>
        <v/>
      </c>
      <c r="E33" t="str">
        <f>IF($A33&lt;&gt;"",IF(AND(Seasonality!$B$2=TRUE,Seasonality!$B$3=TRUE),Seasonality!F$7+1,1+Seasonality!F42),"")</f>
        <v/>
      </c>
      <c r="F33" t="str">
        <f>IF($A33&lt;&gt;"",IF(AND(Seasonality!$B$2=TRUE,Seasonality!$B$3=TRUE),Seasonality!G$7+1,1+Seasonality!G42),"")</f>
        <v/>
      </c>
      <c r="G33" t="str">
        <f>IF($A33&lt;&gt;"",IF(AND(Seasonality!$B$2=TRUE,Seasonality!$B$3=TRUE),Seasonality!H$7+1,1+Seasonality!H42),"")</f>
        <v/>
      </c>
      <c r="H33" t="str">
        <f>IF($A33&lt;&gt;"",IF(AND(Seasonality!$B$2=TRUE,Seasonality!$B$3=TRUE),Seasonality!I$7+1,1+Seasonality!I42),"")</f>
        <v/>
      </c>
      <c r="I33" t="str">
        <f>IF($A33&lt;&gt;"",IF(AND(Seasonality!$B$2=TRUE,Seasonality!$B$3=TRUE),Seasonality!J$7+1,1+Seasonality!J42),"")</f>
        <v/>
      </c>
      <c r="J33" t="str">
        <f>IF($A33&lt;&gt;"",IF(AND(Seasonality!$B$2=TRUE,Seasonality!$B$3=TRUE),Seasonality!K$7+1,1+Seasonality!K42),"")</f>
        <v/>
      </c>
      <c r="K33" t="str">
        <f>IF($A33&lt;&gt;"",IF(AND(Seasonality!$B$2=TRUE,Seasonality!$B$3=TRUE),Seasonality!L$7+1,1+Seasonality!L42),"")</f>
        <v/>
      </c>
      <c r="L33" t="str">
        <f>IF($A33&lt;&gt;"",IF(AND(Seasonality!$B$2=TRUE,Seasonality!$B$3=TRUE),Seasonality!M$7+1,1+Seasonality!M42),"")</f>
        <v/>
      </c>
      <c r="M33" t="str">
        <f>IF($A33&lt;&gt;"",IF(AND(Seasonality!$B$2=TRUE,Seasonality!$B$3=TRUE),Seasonality!N$7+1,1+Seasonality!N42),"")</f>
        <v/>
      </c>
      <c r="N33" t="str">
        <f>IF($A33&lt;&gt;"",IF(AND(Seasonality!$B$2=TRUE,Seasonality!$B$3=TRUE),Seasonality!O$7+1,1+Seasonality!O42),"")</f>
        <v/>
      </c>
      <c r="O33" t="str">
        <f t="shared" si="24"/>
        <v/>
      </c>
      <c r="P33" t="str">
        <f t="shared" si="1"/>
        <v/>
      </c>
      <c r="Q33" t="str">
        <f t="shared" si="2"/>
        <v/>
      </c>
      <c r="R33" t="str">
        <f t="shared" si="3"/>
        <v/>
      </c>
      <c r="S33" t="str">
        <f t="shared" si="4"/>
        <v/>
      </c>
      <c r="T33" t="str">
        <f t="shared" si="5"/>
        <v/>
      </c>
      <c r="U33" t="str">
        <f t="shared" si="6"/>
        <v/>
      </c>
      <c r="V33" t="str">
        <f t="shared" si="7"/>
        <v/>
      </c>
      <c r="W33" t="str">
        <f t="shared" si="8"/>
        <v/>
      </c>
      <c r="X33" t="str">
        <f t="shared" si="9"/>
        <v/>
      </c>
      <c r="Y33" t="str">
        <f t="shared" si="10"/>
        <v/>
      </c>
      <c r="Z33" t="str">
        <f t="shared" si="11"/>
        <v/>
      </c>
      <c r="AA33" t="str">
        <f t="shared" si="12"/>
        <v/>
      </c>
      <c r="AB33" t="str">
        <f t="shared" si="13"/>
        <v/>
      </c>
      <c r="AC33" t="str">
        <f t="shared" si="14"/>
        <v/>
      </c>
      <c r="AD33" t="str">
        <f t="shared" si="15"/>
        <v/>
      </c>
      <c r="AE33" t="str">
        <f t="shared" si="16"/>
        <v/>
      </c>
      <c r="AF33" t="str">
        <f t="shared" si="17"/>
        <v/>
      </c>
      <c r="AG33" t="str">
        <f t="shared" si="18"/>
        <v/>
      </c>
      <c r="AH33" t="str">
        <f t="shared" si="19"/>
        <v/>
      </c>
      <c r="AI33" t="str">
        <f t="shared" si="20"/>
        <v/>
      </c>
      <c r="AJ33" t="str">
        <f t="shared" si="21"/>
        <v/>
      </c>
      <c r="AK33" t="str">
        <f t="shared" si="22"/>
        <v/>
      </c>
      <c r="AL33" t="str">
        <f t="shared" si="23"/>
        <v/>
      </c>
    </row>
    <row r="34" spans="1:38" x14ac:dyDescent="0.25">
      <c r="A34" s="15" t="str">
        <f>IF('Sales Mix'!A34="","",'Sales Mix'!A34)</f>
        <v/>
      </c>
      <c r="C34" t="str">
        <f>IF($A34&lt;&gt;"",IF(AND(Seasonality!$B$2=TRUE,Seasonality!$B$3=TRUE),Seasonality!D$7+1,1+Seasonality!D43),"")</f>
        <v/>
      </c>
      <c r="D34" t="str">
        <f>IF($A34&lt;&gt;"",IF(AND(Seasonality!$B$2=TRUE,Seasonality!$B$3=TRUE),Seasonality!E$7+1,1+Seasonality!E43),"")</f>
        <v/>
      </c>
      <c r="E34" t="str">
        <f>IF($A34&lt;&gt;"",IF(AND(Seasonality!$B$2=TRUE,Seasonality!$B$3=TRUE),Seasonality!F$7+1,1+Seasonality!F43),"")</f>
        <v/>
      </c>
      <c r="F34" t="str">
        <f>IF($A34&lt;&gt;"",IF(AND(Seasonality!$B$2=TRUE,Seasonality!$B$3=TRUE),Seasonality!G$7+1,1+Seasonality!G43),"")</f>
        <v/>
      </c>
      <c r="G34" t="str">
        <f>IF($A34&lt;&gt;"",IF(AND(Seasonality!$B$2=TRUE,Seasonality!$B$3=TRUE),Seasonality!H$7+1,1+Seasonality!H43),"")</f>
        <v/>
      </c>
      <c r="H34" t="str">
        <f>IF($A34&lt;&gt;"",IF(AND(Seasonality!$B$2=TRUE,Seasonality!$B$3=TRUE),Seasonality!I$7+1,1+Seasonality!I43),"")</f>
        <v/>
      </c>
      <c r="I34" t="str">
        <f>IF($A34&lt;&gt;"",IF(AND(Seasonality!$B$2=TRUE,Seasonality!$B$3=TRUE),Seasonality!J$7+1,1+Seasonality!J43),"")</f>
        <v/>
      </c>
      <c r="J34" t="str">
        <f>IF($A34&lt;&gt;"",IF(AND(Seasonality!$B$2=TRUE,Seasonality!$B$3=TRUE),Seasonality!K$7+1,1+Seasonality!K43),"")</f>
        <v/>
      </c>
      <c r="K34" t="str">
        <f>IF($A34&lt;&gt;"",IF(AND(Seasonality!$B$2=TRUE,Seasonality!$B$3=TRUE),Seasonality!L$7+1,1+Seasonality!L43),"")</f>
        <v/>
      </c>
      <c r="L34" t="str">
        <f>IF($A34&lt;&gt;"",IF(AND(Seasonality!$B$2=TRUE,Seasonality!$B$3=TRUE),Seasonality!M$7+1,1+Seasonality!M43),"")</f>
        <v/>
      </c>
      <c r="M34" t="str">
        <f>IF($A34&lt;&gt;"",IF(AND(Seasonality!$B$2=TRUE,Seasonality!$B$3=TRUE),Seasonality!N$7+1,1+Seasonality!N43),"")</f>
        <v/>
      </c>
      <c r="N34" t="str">
        <f>IF($A34&lt;&gt;"",IF(AND(Seasonality!$B$2=TRUE,Seasonality!$B$3=TRUE),Seasonality!O$7+1,1+Seasonality!O43),"")</f>
        <v/>
      </c>
      <c r="O34" t="str">
        <f t="shared" si="24"/>
        <v/>
      </c>
      <c r="P34" t="str">
        <f t="shared" si="1"/>
        <v/>
      </c>
      <c r="Q34" t="str">
        <f t="shared" si="2"/>
        <v/>
      </c>
      <c r="R34" t="str">
        <f t="shared" si="3"/>
        <v/>
      </c>
      <c r="S34" t="str">
        <f t="shared" si="4"/>
        <v/>
      </c>
      <c r="T34" t="str">
        <f t="shared" si="5"/>
        <v/>
      </c>
      <c r="U34" t="str">
        <f t="shared" si="6"/>
        <v/>
      </c>
      <c r="V34" t="str">
        <f t="shared" si="7"/>
        <v/>
      </c>
      <c r="W34" t="str">
        <f t="shared" si="8"/>
        <v/>
      </c>
      <c r="X34" t="str">
        <f t="shared" si="9"/>
        <v/>
      </c>
      <c r="Y34" t="str">
        <f t="shared" si="10"/>
        <v/>
      </c>
      <c r="Z34" t="str">
        <f t="shared" si="11"/>
        <v/>
      </c>
      <c r="AA34" t="str">
        <f t="shared" si="12"/>
        <v/>
      </c>
      <c r="AB34" t="str">
        <f t="shared" si="13"/>
        <v/>
      </c>
      <c r="AC34" t="str">
        <f t="shared" si="14"/>
        <v/>
      </c>
      <c r="AD34" t="str">
        <f t="shared" si="15"/>
        <v/>
      </c>
      <c r="AE34" t="str">
        <f t="shared" si="16"/>
        <v/>
      </c>
      <c r="AF34" t="str">
        <f t="shared" si="17"/>
        <v/>
      </c>
      <c r="AG34" t="str">
        <f t="shared" si="18"/>
        <v/>
      </c>
      <c r="AH34" t="str">
        <f t="shared" si="19"/>
        <v/>
      </c>
      <c r="AI34" t="str">
        <f t="shared" si="20"/>
        <v/>
      </c>
      <c r="AJ34" t="str">
        <f t="shared" si="21"/>
        <v/>
      </c>
      <c r="AK34" t="str">
        <f t="shared" si="22"/>
        <v/>
      </c>
      <c r="AL34" t="str">
        <f t="shared" si="23"/>
        <v/>
      </c>
    </row>
    <row r="35" spans="1:38" x14ac:dyDescent="0.25">
      <c r="A35" s="15" t="str">
        <f>IF('Sales Mix'!A35="","",'Sales Mix'!A35)</f>
        <v/>
      </c>
      <c r="C35" t="str">
        <f>IF($A35&lt;&gt;"",IF(AND(Seasonality!$B$2=TRUE,Seasonality!$B$3=TRUE),Seasonality!D$7+1,1+Seasonality!D44),"")</f>
        <v/>
      </c>
      <c r="D35" t="str">
        <f>IF($A35&lt;&gt;"",IF(AND(Seasonality!$B$2=TRUE,Seasonality!$B$3=TRUE),Seasonality!E$7+1,1+Seasonality!E44),"")</f>
        <v/>
      </c>
      <c r="E35" t="str">
        <f>IF($A35&lt;&gt;"",IF(AND(Seasonality!$B$2=TRUE,Seasonality!$B$3=TRUE),Seasonality!F$7+1,1+Seasonality!F44),"")</f>
        <v/>
      </c>
      <c r="F35" t="str">
        <f>IF($A35&lt;&gt;"",IF(AND(Seasonality!$B$2=TRUE,Seasonality!$B$3=TRUE),Seasonality!G$7+1,1+Seasonality!G44),"")</f>
        <v/>
      </c>
      <c r="G35" t="str">
        <f>IF($A35&lt;&gt;"",IF(AND(Seasonality!$B$2=TRUE,Seasonality!$B$3=TRUE),Seasonality!H$7+1,1+Seasonality!H44),"")</f>
        <v/>
      </c>
      <c r="H35" t="str">
        <f>IF($A35&lt;&gt;"",IF(AND(Seasonality!$B$2=TRUE,Seasonality!$B$3=TRUE),Seasonality!I$7+1,1+Seasonality!I44),"")</f>
        <v/>
      </c>
      <c r="I35" t="str">
        <f>IF($A35&lt;&gt;"",IF(AND(Seasonality!$B$2=TRUE,Seasonality!$B$3=TRUE),Seasonality!J$7+1,1+Seasonality!J44),"")</f>
        <v/>
      </c>
      <c r="J35" t="str">
        <f>IF($A35&lt;&gt;"",IF(AND(Seasonality!$B$2=TRUE,Seasonality!$B$3=TRUE),Seasonality!K$7+1,1+Seasonality!K44),"")</f>
        <v/>
      </c>
      <c r="K35" t="str">
        <f>IF($A35&lt;&gt;"",IF(AND(Seasonality!$B$2=TRUE,Seasonality!$B$3=TRUE),Seasonality!L$7+1,1+Seasonality!L44),"")</f>
        <v/>
      </c>
      <c r="L35" t="str">
        <f>IF($A35&lt;&gt;"",IF(AND(Seasonality!$B$2=TRUE,Seasonality!$B$3=TRUE),Seasonality!M$7+1,1+Seasonality!M44),"")</f>
        <v/>
      </c>
      <c r="M35" t="str">
        <f>IF($A35&lt;&gt;"",IF(AND(Seasonality!$B$2=TRUE,Seasonality!$B$3=TRUE),Seasonality!N$7+1,1+Seasonality!N44),"")</f>
        <v/>
      </c>
      <c r="N35" t="str">
        <f>IF($A35&lt;&gt;"",IF(AND(Seasonality!$B$2=TRUE,Seasonality!$B$3=TRUE),Seasonality!O$7+1,1+Seasonality!O44),"")</f>
        <v/>
      </c>
      <c r="O35" t="str">
        <f t="shared" si="24"/>
        <v/>
      </c>
      <c r="P35" t="str">
        <f t="shared" si="1"/>
        <v/>
      </c>
      <c r="Q35" t="str">
        <f t="shared" si="2"/>
        <v/>
      </c>
      <c r="R35" t="str">
        <f t="shared" si="3"/>
        <v/>
      </c>
      <c r="S35" t="str">
        <f t="shared" si="4"/>
        <v/>
      </c>
      <c r="T35" t="str">
        <f t="shared" si="5"/>
        <v/>
      </c>
      <c r="U35" t="str">
        <f t="shared" si="6"/>
        <v/>
      </c>
      <c r="V35" t="str">
        <f t="shared" si="7"/>
        <v/>
      </c>
      <c r="W35" t="str">
        <f t="shared" si="8"/>
        <v/>
      </c>
      <c r="X35" t="str">
        <f t="shared" si="9"/>
        <v/>
      </c>
      <c r="Y35" t="str">
        <f t="shared" si="10"/>
        <v/>
      </c>
      <c r="Z35" t="str">
        <f t="shared" si="11"/>
        <v/>
      </c>
      <c r="AA35" t="str">
        <f t="shared" si="12"/>
        <v/>
      </c>
      <c r="AB35" t="str">
        <f t="shared" si="13"/>
        <v/>
      </c>
      <c r="AC35" t="str">
        <f t="shared" si="14"/>
        <v/>
      </c>
      <c r="AD35" t="str">
        <f t="shared" si="15"/>
        <v/>
      </c>
      <c r="AE35" t="str">
        <f t="shared" si="16"/>
        <v/>
      </c>
      <c r="AF35" t="str">
        <f t="shared" si="17"/>
        <v/>
      </c>
      <c r="AG35" t="str">
        <f t="shared" si="18"/>
        <v/>
      </c>
      <c r="AH35" t="str">
        <f t="shared" si="19"/>
        <v/>
      </c>
      <c r="AI35" t="str">
        <f t="shared" si="20"/>
        <v/>
      </c>
      <c r="AJ35" t="str">
        <f t="shared" si="21"/>
        <v/>
      </c>
      <c r="AK35" t="str">
        <f t="shared" si="22"/>
        <v/>
      </c>
      <c r="AL35" t="str">
        <f t="shared" si="23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Sales Mix</vt:lpstr>
      <vt:lpstr>Seasonality</vt:lpstr>
      <vt:lpstr>Top-Down Quantity Assumptions</vt:lpstr>
      <vt:lpstr>Top-Down Quantity</vt:lpstr>
      <vt:lpstr>Bottom-Up Assumptions</vt:lpstr>
      <vt:lpstr>Bottom-Up Quantity</vt:lpstr>
      <vt:lpstr>Comparison</vt:lpstr>
      <vt:lpstr>Intermediate Work</vt:lpstr>
      <vt:lpstr>Seasonality Impact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Richmond</dc:creator>
  <cp:lastModifiedBy>Udeinya</cp:lastModifiedBy>
  <dcterms:created xsi:type="dcterms:W3CDTF">2014-05-17T11:40:46Z</dcterms:created>
  <dcterms:modified xsi:type="dcterms:W3CDTF">2014-06-01T21:17:25Z</dcterms:modified>
</cp:coreProperties>
</file>