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deinya\Downloads\"/>
    </mc:Choice>
  </mc:AlternateContent>
  <bookViews>
    <workbookView xWindow="0" yWindow="0" windowWidth="12885" windowHeight="7650"/>
  </bookViews>
  <sheets>
    <sheet name="Products &amp; Prices" sheetId="1" r:id="rId1"/>
    <sheet name="Components" sheetId="2" r:id="rId2"/>
    <sheet name="Component Prices" sheetId="3" r:id="rId3"/>
    <sheet name="Component Cost of Product" sheetId="4" r:id="rId4"/>
    <sheet name="Assumption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C27" i="4"/>
  <c r="D27" i="4"/>
  <c r="E27" i="4"/>
  <c r="F27" i="4"/>
  <c r="G27" i="4"/>
  <c r="H27" i="4"/>
  <c r="I27" i="4"/>
  <c r="J27" i="4"/>
  <c r="K27" i="4"/>
  <c r="C28" i="4"/>
  <c r="D28" i="4"/>
  <c r="E28" i="4"/>
  <c r="F28" i="4"/>
  <c r="G28" i="4"/>
  <c r="H28" i="4"/>
  <c r="I28" i="4"/>
  <c r="J28" i="4"/>
  <c r="K28" i="4"/>
  <c r="C29" i="4"/>
  <c r="D29" i="4"/>
  <c r="E29" i="4"/>
  <c r="F29" i="4"/>
  <c r="G29" i="4"/>
  <c r="H29" i="4"/>
  <c r="I29" i="4"/>
  <c r="J29" i="4"/>
  <c r="K29" i="4"/>
  <c r="C30" i="4"/>
  <c r="D30" i="4"/>
  <c r="E30" i="4"/>
  <c r="F30" i="4"/>
  <c r="G30" i="4"/>
  <c r="H30" i="4"/>
  <c r="I30" i="4"/>
  <c r="J30" i="4"/>
  <c r="K30" i="4"/>
  <c r="C31" i="4"/>
  <c r="D31" i="4"/>
  <c r="E31" i="4"/>
  <c r="F31" i="4"/>
  <c r="G31" i="4"/>
  <c r="H31" i="4"/>
  <c r="I31" i="4"/>
  <c r="J31" i="4"/>
  <c r="K31" i="4"/>
  <c r="C32" i="4"/>
  <c r="D32" i="4"/>
  <c r="E32" i="4"/>
  <c r="F32" i="4"/>
  <c r="G32" i="4"/>
  <c r="H32" i="4"/>
  <c r="I32" i="4"/>
  <c r="J32" i="4"/>
  <c r="K32" i="4"/>
  <c r="C33" i="4"/>
  <c r="D33" i="4"/>
  <c r="E33" i="4"/>
  <c r="F33" i="4"/>
  <c r="G33" i="4"/>
  <c r="H33" i="4"/>
  <c r="I33" i="4"/>
  <c r="J33" i="4"/>
  <c r="K33" i="4"/>
  <c r="C34" i="4"/>
  <c r="D34" i="4"/>
  <c r="E34" i="4"/>
  <c r="F34" i="4"/>
  <c r="G34" i="4"/>
  <c r="H34" i="4"/>
  <c r="I34" i="4"/>
  <c r="J34" i="4"/>
  <c r="K34" i="4"/>
  <c r="C35" i="4"/>
  <c r="D35" i="4"/>
  <c r="E35" i="4"/>
  <c r="F35" i="4"/>
  <c r="G35" i="4"/>
  <c r="H35" i="4"/>
  <c r="I35" i="4"/>
  <c r="J35" i="4"/>
  <c r="K35" i="4"/>
  <c r="C36" i="4"/>
  <c r="D36" i="4"/>
  <c r="E36" i="4"/>
  <c r="F36" i="4"/>
  <c r="G36" i="4"/>
  <c r="H36" i="4"/>
  <c r="I36" i="4"/>
  <c r="J36" i="4"/>
  <c r="K36" i="4"/>
  <c r="C37" i="4"/>
  <c r="D37" i="4"/>
  <c r="E37" i="4"/>
  <c r="F37" i="4"/>
  <c r="G37" i="4"/>
  <c r="H37" i="4"/>
  <c r="I37" i="4"/>
  <c r="J37" i="4"/>
  <c r="K37" i="4"/>
  <c r="C38" i="4"/>
  <c r="D38" i="4"/>
  <c r="E38" i="4"/>
  <c r="F38" i="4"/>
  <c r="G38" i="4"/>
  <c r="H38" i="4"/>
  <c r="I38" i="4"/>
  <c r="J38" i="4"/>
  <c r="K38" i="4"/>
  <c r="C39" i="4"/>
  <c r="D39" i="4"/>
  <c r="E39" i="4"/>
  <c r="F39" i="4"/>
  <c r="G39" i="4"/>
  <c r="H39" i="4"/>
  <c r="I39" i="4"/>
  <c r="J39" i="4"/>
  <c r="K39" i="4"/>
  <c r="D4" i="4"/>
  <c r="E4" i="4"/>
  <c r="F4" i="4"/>
  <c r="G4" i="4"/>
  <c r="H4" i="4"/>
  <c r="I4" i="4"/>
  <c r="J4" i="4"/>
  <c r="K4" i="4"/>
  <c r="C4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F3" i="3" l="1"/>
  <c r="F4" i="3"/>
  <c r="D12" i="1"/>
  <c r="D13" i="1"/>
  <c r="D14" i="1"/>
  <c r="F35" i="3" l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J3" i="4" l="1"/>
  <c r="H3" i="4"/>
  <c r="C3" i="4"/>
  <c r="K3" i="4"/>
  <c r="F3" i="4"/>
  <c r="D3" i="4"/>
  <c r="I3" i="4"/>
  <c r="E3" i="4"/>
  <c r="G3" i="4"/>
  <c r="E12" i="1"/>
  <c r="E13" i="1"/>
  <c r="E14" i="1"/>
  <c r="L3" i="4"/>
  <c r="G2" i="2"/>
  <c r="D5" i="1"/>
  <c r="I2" i="4"/>
  <c r="G2" i="4"/>
  <c r="K2" i="2"/>
  <c r="H2" i="2"/>
  <c r="F2" i="2"/>
  <c r="F2" i="4"/>
  <c r="E2" i="2"/>
  <c r="C2" i="4"/>
  <c r="J2" i="4"/>
  <c r="E2" i="4"/>
  <c r="K2" i="4"/>
  <c r="D4" i="1"/>
  <c r="D7" i="1"/>
  <c r="L2" i="4"/>
  <c r="J2" i="2"/>
  <c r="D8" i="1"/>
  <c r="D2" i="2"/>
  <c r="D10" i="1"/>
  <c r="D2" i="4"/>
  <c r="H2" i="4"/>
  <c r="D11" i="1"/>
  <c r="D9" i="1"/>
  <c r="I2" i="2"/>
  <c r="D3" i="1"/>
  <c r="L2" i="2"/>
  <c r="D6" i="1"/>
  <c r="E11" i="1" l="1"/>
  <c r="F11" i="1" s="1"/>
  <c r="E4" i="1"/>
  <c r="F4" i="1" s="1"/>
  <c r="E8" i="1"/>
  <c r="F8" i="1" s="1"/>
  <c r="E5" i="1"/>
  <c r="F5" i="1" s="1"/>
  <c r="E6" i="1"/>
  <c r="F6" i="1" s="1"/>
  <c r="E10" i="1"/>
  <c r="F10" i="1" s="1"/>
  <c r="E7" i="1"/>
  <c r="F7" i="1" s="1"/>
  <c r="E3" i="1"/>
  <c r="F3" i="1" s="1"/>
  <c r="E9" i="1"/>
  <c r="F9" i="1" s="1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C2" i="2"/>
</calcChain>
</file>

<file path=xl/comments1.xml><?xml version="1.0" encoding="utf-8"?>
<comments xmlns="http://schemas.openxmlformats.org/spreadsheetml/2006/main">
  <authors>
    <author>Udeinya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Udeinya:</t>
        </r>
        <r>
          <rPr>
            <sz val="9"/>
            <color indexed="81"/>
            <rFont val="Tahoma"/>
            <family val="2"/>
          </rPr>
          <t xml:space="preserve">
Will be enough to produce all batches for 375 ml, 750 ml, and 1.75 L production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Udeinya:</t>
        </r>
        <r>
          <rPr>
            <sz val="9"/>
            <color indexed="81"/>
            <rFont val="Tahoma"/>
            <family val="2"/>
          </rPr>
          <t xml:space="preserve">
Will be enough to produce all batches for 375 ml, 750 ml, and 1.75 L production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Udeinya:</t>
        </r>
        <r>
          <rPr>
            <sz val="9"/>
            <color indexed="81"/>
            <rFont val="Tahoma"/>
            <family val="2"/>
          </rPr>
          <t xml:space="preserve">
Will be enough to produce all batches for 375 ml, 750 ml, and 1.75 L production </t>
        </r>
      </text>
    </comment>
  </commentList>
</comments>
</file>

<file path=xl/sharedStrings.xml><?xml version="1.0" encoding="utf-8"?>
<sst xmlns="http://schemas.openxmlformats.org/spreadsheetml/2006/main" count="121" uniqueCount="106">
  <si>
    <t>Products &amp; Prices</t>
  </si>
  <si>
    <t>Product</t>
  </si>
  <si>
    <t>Price</t>
  </si>
  <si>
    <t>Component</t>
  </si>
  <si>
    <t>Unit</t>
  </si>
  <si>
    <t>Components</t>
  </si>
  <si>
    <t>Component Prices</t>
  </si>
  <si>
    <t>Minimum Purchase Quantity</t>
  </si>
  <si>
    <t>Units of Purchase</t>
  </si>
  <si>
    <t>Margin</t>
  </si>
  <si>
    <t>% Margin</t>
  </si>
  <si>
    <t>Base Price (for Units of Purchase)</t>
  </si>
  <si>
    <t>Component Cost of Product</t>
  </si>
  <si>
    <t>Units of Use per Units of Purchase</t>
  </si>
  <si>
    <t>Price per unit of use</t>
  </si>
  <si>
    <t>Diamond 375 ML</t>
  </si>
  <si>
    <t>Platinum 375 ML</t>
  </si>
  <si>
    <t>Gold 375 ML</t>
  </si>
  <si>
    <t>Diamond 750 ML</t>
  </si>
  <si>
    <t>Platinum 750 ML</t>
  </si>
  <si>
    <t>Gold 750 ML</t>
  </si>
  <si>
    <t>Diamond 1.75 L</t>
  </si>
  <si>
    <t>Platinum 1.75 L</t>
  </si>
  <si>
    <t>Gold 1.75 L</t>
  </si>
  <si>
    <t>Yeast</t>
  </si>
  <si>
    <t>100 KG</t>
  </si>
  <si>
    <t>Raw Grapes 8 LT per 100 KG</t>
  </si>
  <si>
    <t>Raw Cherries, Sweet 6 LT per 100 KG</t>
  </si>
  <si>
    <t>Raw Strawberries 5 LT per 100 KG</t>
  </si>
  <si>
    <t>Case</t>
  </si>
  <si>
    <t>Each</t>
  </si>
  <si>
    <t>Packaging Case of 40 Bottles</t>
  </si>
  <si>
    <t xml:space="preserve">Special Ingredient </t>
  </si>
  <si>
    <t>Bottles w/ tops and Lables 40 Bottle</t>
  </si>
  <si>
    <t>Box of 40</t>
  </si>
  <si>
    <t>Case: contains room for 40</t>
  </si>
  <si>
    <t>Box: contains 100 kgs (220 Ibs) each</t>
  </si>
  <si>
    <t>Distilled Water</t>
  </si>
  <si>
    <t>Gallons</t>
  </si>
  <si>
    <t>Sugar content (%)</t>
  </si>
  <si>
    <t>Range</t>
  </si>
  <si>
    <t>Mean</t>
  </si>
  <si>
    <t>Apples</t>
  </si>
  <si>
    <t>Apricots</t>
  </si>
  <si>
    <t>Pears</t>
  </si>
  <si>
    <t>Blackberries</t>
  </si>
  <si>
    <t>Yeast deposits</t>
  </si>
  <si>
    <t>Blueberries</t>
  </si>
  <si>
    <t>Raspberries</t>
  </si>
  <si>
    <t>Elderberries</t>
  </si>
  <si>
    <t>Currants</t>
  </si>
  <si>
    <t>Pomace</t>
  </si>
  <si>
    <t>Cherries, sweet</t>
  </si>
  <si>
    <t>Peaches</t>
  </si>
  <si>
    <t>Plums</t>
  </si>
  <si>
    <t>Quinces</t>
  </si>
  <si>
    <t>Marc</t>
  </si>
  <si>
    <t>Topinambour</t>
  </si>
  <si>
    <t>Grapes</t>
  </si>
  <si>
    <t>Table. 1: Sugar content and alcohol output of various raw materials (from Tanner and Brunner</t>
  </si>
  <si>
    <t>Raw Material</t>
  </si>
  <si>
    <t>mean</t>
  </si>
  <si>
    <t>4 -- 14</t>
  </si>
  <si>
    <t>6--15</t>
  </si>
  <si>
    <t>3--6</t>
  </si>
  <si>
    <t>3--7</t>
  </si>
  <si>
    <t>6--14</t>
  </si>
  <si>
    <t>4--7</t>
  </si>
  <si>
    <t>5--13</t>
  </si>
  <si>
    <t>2--5</t>
  </si>
  <si>
    <t>4.5--6</t>
  </si>
  <si>
    <t>4--6</t>
  </si>
  <si>
    <t>4--9</t>
  </si>
  <si>
    <t>2--4</t>
  </si>
  <si>
    <t>6--18</t>
  </si>
  <si>
    <t>7--12</t>
  </si>
  <si>
    <t>4--8</t>
  </si>
  <si>
    <t>13--18</t>
  </si>
  <si>
    <t>9--19</t>
  </si>
  <si>
    <t>8--15</t>
  </si>
  <si>
    <t>windfalls (Seed Fruit)</t>
  </si>
  <si>
    <t>Juniper berries</t>
  </si>
  <si>
    <t>Zwetschgen' (Plums)</t>
  </si>
  <si>
    <t>3--5</t>
  </si>
  <si>
    <t>2--3</t>
  </si>
  <si>
    <t>2.5--4</t>
  </si>
  <si>
    <t>10--1</t>
  </si>
  <si>
    <t>6--8</t>
  </si>
  <si>
    <t>4--10</t>
  </si>
  <si>
    <t>information provided by Artisan Distilling, a Guide for Small Distilleries 2004 edition</t>
  </si>
  <si>
    <t> best brewing guidelines- use 2 to 4 grams of dried yeast per gallon of mash</t>
  </si>
  <si>
    <t>1 Ib</t>
  </si>
  <si>
    <t>1,500 L equals 396 gal.  Therefore I will need 1,584 grams or 4 pounds of yeast</t>
  </si>
  <si>
    <t>2,100 L equals 555 gal.  Therefore I will need 2,220 grams or 5 pounds of yeast</t>
  </si>
  <si>
    <t>2,400 L equals 634 gal.  Therefore I will need 2,536 grams or 6 pounds of yeast</t>
  </si>
  <si>
    <t>24 boxes of 100 kgs (220 Ibs) each. $3.28 per Ib</t>
  </si>
  <si>
    <t>21 boxes of 100 kgs (220 Ibs) each. $3.51 per Ib</t>
  </si>
  <si>
    <t>15 boxes of 100 kgs (220 Ibs) each. $1.55 per Ib</t>
  </si>
  <si>
    <t>Box: contains 1 pound each. $8 per pound</t>
  </si>
  <si>
    <t xml:space="preserve">Total 2,400 KG or 2,400 L of grapes for the production of 120 bottles of Diamond </t>
  </si>
  <si>
    <t>Yield (liters of pure alcohol per 100 kg raw material</t>
  </si>
  <si>
    <t>gentian roots</t>
  </si>
  <si>
    <t>Water ration is 2 to 1, for every 2 pounds of fruits used we would need 1 pound of distilled water</t>
  </si>
  <si>
    <t xml:space="preserve">Total 1,500 KG or 1,500 L of grapes for the production of 120 bottles of Gold </t>
  </si>
  <si>
    <t xml:space="preserve">Total 2,100 KG or 2,100 L of grapes for the production of 120 bottles of Platinum </t>
  </si>
  <si>
    <t>Component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</si>
</sst>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4" tint="-0.499984740745262"/>
      <name val="Times New Roman"/>
      <family val="1"/>
    </font>
    <font>
      <sz val="12"/>
      <color theme="1"/>
      <name val="Times New Roman"/>
      <family val="1"/>
    </font>
    <font>
      <sz val="12"/>
      <color theme="4" tint="-0.499984740745262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3" fontId="2" fillId="0" borderId="0" xfId="0" applyNumberFormat="1" applyFont="1"/>
    <xf numFmtId="0" fontId="0" fillId="2" borderId="0" xfId="0" applyFill="1"/>
    <xf numFmtId="44" fontId="2" fillId="3" borderId="0" xfId="1" applyFont="1" applyFill="1"/>
    <xf numFmtId="3" fontId="1" fillId="4" borderId="0" xfId="0" applyNumberFormat="1" applyFont="1" applyFill="1"/>
    <xf numFmtId="3" fontId="3" fillId="2" borderId="0" xfId="0" applyNumberFormat="1" applyFont="1" applyFill="1"/>
    <xf numFmtId="3" fontId="2" fillId="2" borderId="0" xfId="0" applyNumberFormat="1" applyFont="1" applyFill="1"/>
    <xf numFmtId="0" fontId="5" fillId="4" borderId="0" xfId="0" applyFont="1" applyFill="1"/>
    <xf numFmtId="0" fontId="6" fillId="2" borderId="0" xfId="0" applyFont="1" applyFill="1"/>
    <xf numFmtId="0" fontId="7" fillId="0" borderId="0" xfId="0" applyFont="1" applyFill="1"/>
    <xf numFmtId="0" fontId="7" fillId="0" borderId="0" xfId="0" applyFont="1"/>
    <xf numFmtId="3" fontId="6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3" borderId="0" xfId="0" applyFont="1" applyFill="1"/>
    <xf numFmtId="3" fontId="8" fillId="2" borderId="0" xfId="0" applyNumberFormat="1" applyFont="1" applyFill="1" applyAlignment="1">
      <alignment horizontal="center" wrapText="1"/>
    </xf>
    <xf numFmtId="44" fontId="7" fillId="0" borderId="0" xfId="0" applyNumberFormat="1" applyFont="1"/>
    <xf numFmtId="2" fontId="0" fillId="0" borderId="0" xfId="0" applyNumberFormat="1"/>
    <xf numFmtId="9" fontId="0" fillId="0" borderId="0" xfId="2" applyFont="1"/>
    <xf numFmtId="0" fontId="0" fillId="5" borderId="0" xfId="0" applyFill="1"/>
    <xf numFmtId="0" fontId="7" fillId="5" borderId="0" xfId="0" applyFont="1" applyFill="1"/>
    <xf numFmtId="0" fontId="7" fillId="5" borderId="0" xfId="0" applyFont="1" applyFill="1" applyAlignment="1">
      <alignment horizontal="center" vertic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164" fontId="0" fillId="5" borderId="0" xfId="0" applyNumberFormat="1" applyFill="1"/>
    <xf numFmtId="0" fontId="7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/>
    <xf numFmtId="0" fontId="9" fillId="0" borderId="0" xfId="0" applyFont="1" applyBorder="1" applyAlignment="1"/>
    <xf numFmtId="0" fontId="0" fillId="0" borderId="0" xfId="0" applyBorder="1"/>
    <xf numFmtId="0" fontId="6" fillId="2" borderId="0" xfId="0" applyFont="1" applyFill="1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9" fillId="0" borderId="2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D2" sqref="D2"/>
    </sheetView>
  </sheetViews>
  <sheetFormatPr defaultRowHeight="15" x14ac:dyDescent="0.25"/>
  <cols>
    <col min="1" max="1" width="23.28515625" bestFit="1" customWidth="1"/>
    <col min="4" max="4" width="14.7109375" bestFit="1" customWidth="1"/>
  </cols>
  <sheetData>
    <row r="1" spans="1:6" ht="20.25" x14ac:dyDescent="0.3">
      <c r="A1" s="4" t="s">
        <v>0</v>
      </c>
      <c r="B1" s="1"/>
      <c r="C1" s="1"/>
    </row>
    <row r="2" spans="1:6" s="2" customFormat="1" ht="15.75" x14ac:dyDescent="0.25">
      <c r="A2" s="5" t="s">
        <v>1</v>
      </c>
      <c r="B2" s="6" t="s">
        <v>2</v>
      </c>
      <c r="D2" s="2" t="s">
        <v>105</v>
      </c>
      <c r="E2" s="2" t="s">
        <v>9</v>
      </c>
      <c r="F2" s="2" t="s">
        <v>10</v>
      </c>
    </row>
    <row r="3" spans="1:6" x14ac:dyDescent="0.25">
      <c r="A3" s="19" t="s">
        <v>15</v>
      </c>
      <c r="B3" s="24">
        <v>23.99</v>
      </c>
      <c r="D3" s="17">
        <f t="shared" ref="D3:D35" ca="1" si="0">IF(A3&lt;&gt;"",INDIRECT("'Component Cost of Product'!"&amp;ADDRESS(3, ROW())),"")</f>
        <v>13.223750000000001</v>
      </c>
      <c r="E3" s="17">
        <f t="shared" ref="E3:E35" ca="1" si="1">IF(A3&lt;&gt;"",B3-D3,"")</f>
        <v>10.766249999999998</v>
      </c>
      <c r="F3" s="18">
        <f t="shared" ref="F3:F5" ca="1" si="2">IF(B3&gt;0,E3/B3,"")</f>
        <v>0.44878074197582318</v>
      </c>
    </row>
    <row r="4" spans="1:6" x14ac:dyDescent="0.25">
      <c r="A4" s="19" t="s">
        <v>16</v>
      </c>
      <c r="B4" s="24">
        <v>23.99</v>
      </c>
      <c r="D4" s="17">
        <f t="shared" ca="1" si="0"/>
        <v>12.51</v>
      </c>
      <c r="E4" s="17">
        <f t="shared" ca="1" si="1"/>
        <v>11.479999999999999</v>
      </c>
      <c r="F4" s="18">
        <f t="shared" ca="1" si="2"/>
        <v>0.47853272196748642</v>
      </c>
    </row>
    <row r="5" spans="1:6" x14ac:dyDescent="0.25">
      <c r="A5" s="19" t="s">
        <v>17</v>
      </c>
      <c r="B5" s="24">
        <v>20.99</v>
      </c>
      <c r="D5" s="17">
        <f t="shared" ca="1" si="0"/>
        <v>3.9016666666666664</v>
      </c>
      <c r="E5" s="17">
        <f t="shared" ca="1" si="1"/>
        <v>17.088333333333331</v>
      </c>
      <c r="F5" s="18">
        <f t="shared" ca="1" si="2"/>
        <v>0.81411783388915349</v>
      </c>
    </row>
    <row r="6" spans="1:6" x14ac:dyDescent="0.25">
      <c r="A6" s="19" t="s">
        <v>18</v>
      </c>
      <c r="B6" s="24">
        <v>28</v>
      </c>
      <c r="D6" s="17">
        <f t="shared" ca="1" si="0"/>
        <v>29.838749999999997</v>
      </c>
      <c r="E6" s="17">
        <f t="shared" ca="1" si="1"/>
        <v>-1.8387499999999974</v>
      </c>
      <c r="F6" s="18">
        <f t="shared" ref="F6:F35" ca="1" si="3">IF(B6&gt;0,E6/B6,"")</f>
        <v>-6.566964285714276E-2</v>
      </c>
    </row>
    <row r="7" spans="1:6" x14ac:dyDescent="0.25">
      <c r="A7" s="19" t="s">
        <v>19</v>
      </c>
      <c r="B7" s="24">
        <v>28</v>
      </c>
      <c r="D7" s="17">
        <f t="shared" ca="1" si="0"/>
        <v>24.27</v>
      </c>
      <c r="E7" s="17">
        <f t="shared" ca="1" si="1"/>
        <v>3.7300000000000004</v>
      </c>
      <c r="F7" s="18">
        <f t="shared" ca="1" si="3"/>
        <v>0.13321428571428573</v>
      </c>
    </row>
    <row r="8" spans="1:6" x14ac:dyDescent="0.25">
      <c r="A8" s="19" t="s">
        <v>20</v>
      </c>
      <c r="B8" s="24">
        <v>24</v>
      </c>
      <c r="D8" s="17">
        <f t="shared" ca="1" si="0"/>
        <v>7.1033333333333335</v>
      </c>
      <c r="E8" s="17">
        <f t="shared" ca="1" si="1"/>
        <v>16.896666666666668</v>
      </c>
      <c r="F8" s="18">
        <f t="shared" ca="1" si="3"/>
        <v>0.70402777777777781</v>
      </c>
    </row>
    <row r="9" spans="1:6" x14ac:dyDescent="0.25">
      <c r="A9" s="19" t="s">
        <v>21</v>
      </c>
      <c r="B9" s="24">
        <v>40</v>
      </c>
      <c r="D9" s="17">
        <f t="shared" ca="1" si="0"/>
        <v>59.177499999999995</v>
      </c>
      <c r="E9" s="17">
        <f t="shared" ca="1" si="1"/>
        <v>-19.177499999999995</v>
      </c>
      <c r="F9" s="18">
        <f t="shared" ca="1" si="3"/>
        <v>-0.47943749999999985</v>
      </c>
    </row>
    <row r="10" spans="1:6" x14ac:dyDescent="0.25">
      <c r="A10" s="19" t="s">
        <v>22</v>
      </c>
      <c r="B10" s="24">
        <v>40</v>
      </c>
      <c r="D10" s="17">
        <f t="shared" ca="1" si="0"/>
        <v>48.04</v>
      </c>
      <c r="E10" s="17">
        <f t="shared" ca="1" si="1"/>
        <v>-8.0399999999999991</v>
      </c>
      <c r="F10" s="18">
        <f t="shared" ca="1" si="3"/>
        <v>-0.20099999999999998</v>
      </c>
    </row>
    <row r="11" spans="1:6" x14ac:dyDescent="0.25">
      <c r="A11" s="19" t="s">
        <v>23</v>
      </c>
      <c r="B11" s="24">
        <v>32</v>
      </c>
      <c r="D11" s="17">
        <f t="shared" ca="1" si="0"/>
        <v>15.357499999999998</v>
      </c>
      <c r="E11" s="17">
        <f t="shared" ca="1" si="1"/>
        <v>16.642500000000002</v>
      </c>
      <c r="F11" s="18">
        <f t="shared" ca="1" si="3"/>
        <v>0.52007812500000006</v>
      </c>
    </row>
    <row r="12" spans="1:6" x14ac:dyDescent="0.25">
      <c r="A12" s="19"/>
      <c r="B12" s="19"/>
      <c r="D12" s="17" t="str">
        <f t="shared" ca="1" si="0"/>
        <v/>
      </c>
      <c r="E12" s="17" t="str">
        <f t="shared" si="1"/>
        <v/>
      </c>
      <c r="F12" s="18" t="str">
        <f t="shared" si="3"/>
        <v/>
      </c>
    </row>
    <row r="13" spans="1:6" x14ac:dyDescent="0.25">
      <c r="A13" s="19"/>
      <c r="B13" s="19"/>
      <c r="D13" s="17" t="str">
        <f t="shared" ca="1" si="0"/>
        <v/>
      </c>
      <c r="E13" s="17" t="str">
        <f t="shared" si="1"/>
        <v/>
      </c>
      <c r="F13" s="18" t="str">
        <f t="shared" si="3"/>
        <v/>
      </c>
    </row>
    <row r="14" spans="1:6" x14ac:dyDescent="0.25">
      <c r="A14" s="19"/>
      <c r="B14" s="19"/>
      <c r="D14" s="17" t="str">
        <f t="shared" ca="1" si="0"/>
        <v/>
      </c>
      <c r="E14" s="17" t="str">
        <f t="shared" si="1"/>
        <v/>
      </c>
      <c r="F14" s="18" t="str">
        <f t="shared" si="3"/>
        <v/>
      </c>
    </row>
    <row r="15" spans="1:6" x14ac:dyDescent="0.25">
      <c r="A15" s="19"/>
      <c r="B15" s="19"/>
      <c r="D15" s="17" t="str">
        <f t="shared" ca="1" si="0"/>
        <v/>
      </c>
      <c r="E15" s="17" t="str">
        <f t="shared" si="1"/>
        <v/>
      </c>
      <c r="F15" s="18" t="str">
        <f t="shared" si="3"/>
        <v/>
      </c>
    </row>
    <row r="16" spans="1:6" x14ac:dyDescent="0.25">
      <c r="A16" s="19"/>
      <c r="B16" s="19"/>
      <c r="D16" s="17" t="str">
        <f t="shared" ca="1" si="0"/>
        <v/>
      </c>
      <c r="E16" s="17" t="str">
        <f t="shared" si="1"/>
        <v/>
      </c>
      <c r="F16" s="18" t="str">
        <f t="shared" si="3"/>
        <v/>
      </c>
    </row>
    <row r="17" spans="1:6" x14ac:dyDescent="0.25">
      <c r="A17" s="19"/>
      <c r="B17" s="19"/>
      <c r="D17" s="17" t="str">
        <f t="shared" ca="1" si="0"/>
        <v/>
      </c>
      <c r="E17" s="17" t="str">
        <f t="shared" si="1"/>
        <v/>
      </c>
      <c r="F17" s="18" t="str">
        <f t="shared" si="3"/>
        <v/>
      </c>
    </row>
    <row r="18" spans="1:6" x14ac:dyDescent="0.25">
      <c r="A18" s="19"/>
      <c r="B18" s="19"/>
      <c r="D18" s="17" t="str">
        <f t="shared" ca="1" si="0"/>
        <v/>
      </c>
      <c r="E18" s="17" t="str">
        <f t="shared" si="1"/>
        <v/>
      </c>
      <c r="F18" s="18" t="str">
        <f t="shared" si="3"/>
        <v/>
      </c>
    </row>
    <row r="19" spans="1:6" x14ac:dyDescent="0.25">
      <c r="A19" s="19"/>
      <c r="B19" s="19"/>
      <c r="D19" s="17" t="str">
        <f t="shared" ca="1" si="0"/>
        <v/>
      </c>
      <c r="E19" s="17" t="str">
        <f t="shared" si="1"/>
        <v/>
      </c>
      <c r="F19" s="18" t="str">
        <f t="shared" si="3"/>
        <v/>
      </c>
    </row>
    <row r="20" spans="1:6" x14ac:dyDescent="0.25">
      <c r="A20" s="19"/>
      <c r="B20" s="19"/>
      <c r="D20" s="17" t="str">
        <f t="shared" ca="1" si="0"/>
        <v/>
      </c>
      <c r="E20" s="17" t="str">
        <f t="shared" si="1"/>
        <v/>
      </c>
      <c r="F20" s="18" t="str">
        <f t="shared" si="3"/>
        <v/>
      </c>
    </row>
    <row r="21" spans="1:6" x14ac:dyDescent="0.25">
      <c r="A21" s="19"/>
      <c r="B21" s="19"/>
      <c r="D21" s="17" t="str">
        <f t="shared" ca="1" si="0"/>
        <v/>
      </c>
      <c r="E21" s="17" t="str">
        <f t="shared" si="1"/>
        <v/>
      </c>
      <c r="F21" s="18" t="str">
        <f t="shared" si="3"/>
        <v/>
      </c>
    </row>
    <row r="22" spans="1:6" x14ac:dyDescent="0.25">
      <c r="A22" s="19"/>
      <c r="B22" s="19"/>
      <c r="D22" s="17" t="str">
        <f t="shared" ca="1" si="0"/>
        <v/>
      </c>
      <c r="E22" s="17" t="str">
        <f t="shared" si="1"/>
        <v/>
      </c>
      <c r="F22" s="18" t="str">
        <f t="shared" si="3"/>
        <v/>
      </c>
    </row>
    <row r="23" spans="1:6" x14ac:dyDescent="0.25">
      <c r="A23" s="19"/>
      <c r="B23" s="19"/>
      <c r="D23" s="17" t="str">
        <f t="shared" ca="1" si="0"/>
        <v/>
      </c>
      <c r="E23" s="17" t="str">
        <f t="shared" si="1"/>
        <v/>
      </c>
      <c r="F23" s="18" t="str">
        <f t="shared" si="3"/>
        <v/>
      </c>
    </row>
    <row r="24" spans="1:6" x14ac:dyDescent="0.25">
      <c r="A24" s="19"/>
      <c r="B24" s="19"/>
      <c r="D24" s="17" t="str">
        <f t="shared" ca="1" si="0"/>
        <v/>
      </c>
      <c r="E24" s="17" t="str">
        <f t="shared" si="1"/>
        <v/>
      </c>
      <c r="F24" s="18" t="str">
        <f t="shared" si="3"/>
        <v/>
      </c>
    </row>
    <row r="25" spans="1:6" x14ac:dyDescent="0.25">
      <c r="A25" s="19"/>
      <c r="B25" s="19"/>
      <c r="D25" s="17" t="str">
        <f t="shared" ca="1" si="0"/>
        <v/>
      </c>
      <c r="E25" s="17" t="str">
        <f t="shared" si="1"/>
        <v/>
      </c>
      <c r="F25" s="18" t="str">
        <f t="shared" si="3"/>
        <v/>
      </c>
    </row>
    <row r="26" spans="1:6" x14ac:dyDescent="0.25">
      <c r="A26" s="19"/>
      <c r="B26" s="19"/>
      <c r="D26" s="17" t="str">
        <f t="shared" ca="1" si="0"/>
        <v/>
      </c>
      <c r="E26" s="17" t="str">
        <f t="shared" si="1"/>
        <v/>
      </c>
      <c r="F26" s="18" t="str">
        <f t="shared" si="3"/>
        <v/>
      </c>
    </row>
    <row r="27" spans="1:6" x14ac:dyDescent="0.25">
      <c r="A27" s="19"/>
      <c r="B27" s="19"/>
      <c r="D27" s="17" t="str">
        <f t="shared" ca="1" si="0"/>
        <v/>
      </c>
      <c r="E27" s="17" t="str">
        <f t="shared" si="1"/>
        <v/>
      </c>
      <c r="F27" s="18" t="str">
        <f t="shared" si="3"/>
        <v/>
      </c>
    </row>
    <row r="28" spans="1:6" x14ac:dyDescent="0.25">
      <c r="A28" s="19"/>
      <c r="B28" s="19"/>
      <c r="D28" s="17" t="str">
        <f t="shared" ca="1" si="0"/>
        <v/>
      </c>
      <c r="E28" s="17" t="str">
        <f t="shared" si="1"/>
        <v/>
      </c>
      <c r="F28" s="18" t="str">
        <f t="shared" si="3"/>
        <v/>
      </c>
    </row>
    <row r="29" spans="1:6" x14ac:dyDescent="0.25">
      <c r="A29" s="19"/>
      <c r="B29" s="19"/>
      <c r="D29" s="17" t="str">
        <f t="shared" ca="1" si="0"/>
        <v/>
      </c>
      <c r="E29" s="17" t="str">
        <f t="shared" si="1"/>
        <v/>
      </c>
      <c r="F29" s="18" t="str">
        <f t="shared" si="3"/>
        <v/>
      </c>
    </row>
    <row r="30" spans="1:6" x14ac:dyDescent="0.25">
      <c r="A30" s="19"/>
      <c r="B30" s="19"/>
      <c r="D30" s="17" t="str">
        <f t="shared" ca="1" si="0"/>
        <v/>
      </c>
      <c r="E30" s="17" t="str">
        <f t="shared" si="1"/>
        <v/>
      </c>
      <c r="F30" s="18" t="str">
        <f t="shared" si="3"/>
        <v/>
      </c>
    </row>
    <row r="31" spans="1:6" x14ac:dyDescent="0.25">
      <c r="A31" s="19"/>
      <c r="B31" s="19"/>
      <c r="D31" s="17" t="str">
        <f t="shared" ca="1" si="0"/>
        <v/>
      </c>
      <c r="E31" s="17" t="str">
        <f t="shared" si="1"/>
        <v/>
      </c>
      <c r="F31" s="18" t="str">
        <f t="shared" si="3"/>
        <v/>
      </c>
    </row>
    <row r="32" spans="1:6" x14ac:dyDescent="0.25">
      <c r="A32" s="19"/>
      <c r="B32" s="19"/>
      <c r="D32" s="17" t="str">
        <f t="shared" ca="1" si="0"/>
        <v/>
      </c>
      <c r="E32" s="17" t="str">
        <f t="shared" si="1"/>
        <v/>
      </c>
      <c r="F32" s="18" t="str">
        <f t="shared" si="3"/>
        <v/>
      </c>
    </row>
    <row r="33" spans="1:6" x14ac:dyDescent="0.25">
      <c r="A33" s="19"/>
      <c r="B33" s="19"/>
      <c r="D33" s="17" t="str">
        <f t="shared" ca="1" si="0"/>
        <v/>
      </c>
      <c r="E33" s="17" t="str">
        <f t="shared" si="1"/>
        <v/>
      </c>
      <c r="F33" s="18" t="str">
        <f t="shared" si="3"/>
        <v/>
      </c>
    </row>
    <row r="34" spans="1:6" x14ac:dyDescent="0.25">
      <c r="A34" s="19"/>
      <c r="B34" s="19"/>
      <c r="D34" s="17" t="str">
        <f t="shared" ca="1" si="0"/>
        <v/>
      </c>
      <c r="E34" s="17" t="str">
        <f t="shared" si="1"/>
        <v/>
      </c>
      <c r="F34" s="18" t="str">
        <f t="shared" si="3"/>
        <v/>
      </c>
    </row>
    <row r="35" spans="1:6" x14ac:dyDescent="0.25">
      <c r="A35" s="19"/>
      <c r="B35" s="19"/>
      <c r="D35" s="17" t="str">
        <f t="shared" ca="1" si="0"/>
        <v/>
      </c>
      <c r="E35" s="17" t="str">
        <f t="shared" si="1"/>
        <v/>
      </c>
      <c r="F35" s="18" t="str">
        <f t="shared" si="3"/>
        <v/>
      </c>
    </row>
    <row r="36" spans="1:6" x14ac:dyDescent="0.25">
      <c r="D36" s="17"/>
    </row>
    <row r="37" spans="1:6" x14ac:dyDescent="0.25">
      <c r="D37" s="17"/>
    </row>
    <row r="38" spans="1:6" x14ac:dyDescent="0.25">
      <c r="D38" s="17"/>
    </row>
    <row r="39" spans="1:6" x14ac:dyDescent="0.25">
      <c r="D39" s="17"/>
    </row>
    <row r="40" spans="1:6" x14ac:dyDescent="0.25">
      <c r="D40" s="17"/>
    </row>
    <row r="41" spans="1:6" x14ac:dyDescent="0.25">
      <c r="D41" s="17"/>
    </row>
    <row r="42" spans="1:6" x14ac:dyDescent="0.25">
      <c r="D42" s="17"/>
    </row>
    <row r="43" spans="1:6" x14ac:dyDescent="0.25">
      <c r="D43" s="17"/>
    </row>
    <row r="44" spans="1:6" x14ac:dyDescent="0.25">
      <c r="D44" s="17"/>
    </row>
    <row r="45" spans="1:6" x14ac:dyDescent="0.25">
      <c r="D45" s="17"/>
    </row>
    <row r="46" spans="1:6" x14ac:dyDescent="0.25">
      <c r="D46" s="17"/>
    </row>
    <row r="47" spans="1:6" x14ac:dyDescent="0.25">
      <c r="D47" s="17"/>
    </row>
    <row r="48" spans="1:6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C5" sqref="C5:J5"/>
    </sheetView>
  </sheetViews>
  <sheetFormatPr defaultRowHeight="15.75" x14ac:dyDescent="0.25"/>
  <cols>
    <col min="1" max="1" width="38.140625" style="10" customWidth="1"/>
    <col min="2" max="2" width="11.140625" style="10" customWidth="1"/>
    <col min="3" max="3" width="20.5703125" style="10" customWidth="1"/>
    <col min="4" max="4" width="18" style="10" customWidth="1"/>
    <col min="5" max="5" width="16.28515625" style="10" customWidth="1"/>
    <col min="6" max="6" width="18.5703125" style="10" customWidth="1"/>
    <col min="7" max="7" width="17.28515625" style="10" customWidth="1"/>
    <col min="8" max="8" width="14.5703125" style="10" customWidth="1"/>
    <col min="9" max="10" width="17" style="10" customWidth="1"/>
    <col min="11" max="11" width="14.140625" style="10" customWidth="1"/>
    <col min="12" max="16384" width="9.140625" style="10"/>
  </cols>
  <sheetData>
    <row r="1" spans="1:12" s="9" customFormat="1" ht="20.25" x14ac:dyDescent="0.3">
      <c r="A1" s="7" t="s">
        <v>5</v>
      </c>
    </row>
    <row r="2" spans="1:12" s="8" customFormat="1" x14ac:dyDescent="0.25">
      <c r="A2" s="8" t="s">
        <v>3</v>
      </c>
      <c r="B2" s="8" t="s">
        <v>4</v>
      </c>
      <c r="C2" s="8" t="str">
        <f ca="1">INDIRECT("'Products &amp; Prices'!"&amp;ADDRESS(COLUMN(),1))</f>
        <v>Diamond 375 ML</v>
      </c>
      <c r="D2" s="8" t="str">
        <f t="shared" ref="D2:L2" ca="1" si="0">INDIRECT("'Products &amp; Prices'!"&amp;ADDRESS(COLUMN(),1))</f>
        <v>Platinum 375 ML</v>
      </c>
      <c r="E2" s="8" t="str">
        <f t="shared" ca="1" si="0"/>
        <v>Gold 375 ML</v>
      </c>
      <c r="F2" s="8" t="str">
        <f t="shared" ca="1" si="0"/>
        <v>Diamond 750 ML</v>
      </c>
      <c r="G2" s="8" t="str">
        <f t="shared" ca="1" si="0"/>
        <v>Platinum 750 ML</v>
      </c>
      <c r="H2" s="8" t="str">
        <f t="shared" ca="1" si="0"/>
        <v>Gold 750 ML</v>
      </c>
      <c r="I2" s="8" t="str">
        <f t="shared" ca="1" si="0"/>
        <v>Diamond 1.75 L</v>
      </c>
      <c r="J2" s="8" t="str">
        <f t="shared" ca="1" si="0"/>
        <v>Platinum 1.75 L</v>
      </c>
      <c r="K2" s="8" t="str">
        <f t="shared" ca="1" si="0"/>
        <v>Gold 1.75 L</v>
      </c>
      <c r="L2" s="8">
        <f t="shared" ca="1" si="0"/>
        <v>0</v>
      </c>
    </row>
    <row r="3" spans="1:12" x14ac:dyDescent="0.25">
      <c r="A3" s="22" t="s">
        <v>26</v>
      </c>
      <c r="B3" s="22" t="s">
        <v>25</v>
      </c>
      <c r="C3" s="23"/>
      <c r="D3" s="23"/>
      <c r="E3" s="23">
        <v>2</v>
      </c>
      <c r="F3" s="23"/>
      <c r="G3" s="23"/>
      <c r="H3" s="23">
        <v>4</v>
      </c>
      <c r="I3" s="23"/>
      <c r="J3" s="23"/>
      <c r="K3" s="23">
        <v>9</v>
      </c>
    </row>
    <row r="4" spans="1:12" x14ac:dyDescent="0.25">
      <c r="A4" s="22" t="s">
        <v>27</v>
      </c>
      <c r="B4" s="22" t="s">
        <v>25</v>
      </c>
      <c r="C4" s="23"/>
      <c r="D4" s="23">
        <v>3</v>
      </c>
      <c r="E4" s="23"/>
      <c r="F4" s="23"/>
      <c r="G4" s="23">
        <v>6</v>
      </c>
      <c r="H4" s="23"/>
      <c r="I4" s="23"/>
      <c r="J4" s="23">
        <v>12</v>
      </c>
      <c r="K4" s="23"/>
    </row>
    <row r="5" spans="1:12" x14ac:dyDescent="0.25">
      <c r="A5" s="22" t="s">
        <v>28</v>
      </c>
      <c r="B5" s="22" t="s">
        <v>25</v>
      </c>
      <c r="C5" s="23">
        <v>3</v>
      </c>
      <c r="D5" s="23"/>
      <c r="E5" s="23"/>
      <c r="F5" s="23">
        <v>7</v>
      </c>
      <c r="G5" s="23"/>
      <c r="H5" s="23"/>
      <c r="I5" s="23">
        <v>14</v>
      </c>
      <c r="J5" s="23"/>
      <c r="K5" s="23"/>
    </row>
    <row r="6" spans="1:12" x14ac:dyDescent="0.25">
      <c r="A6" s="22" t="s">
        <v>33</v>
      </c>
      <c r="B6" s="22" t="s">
        <v>29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</row>
    <row r="7" spans="1:12" x14ac:dyDescent="0.25">
      <c r="A7" s="22" t="s">
        <v>31</v>
      </c>
      <c r="B7" s="22" t="s">
        <v>30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</row>
    <row r="8" spans="1:12" x14ac:dyDescent="0.25">
      <c r="A8" s="22" t="s">
        <v>24</v>
      </c>
      <c r="B8" s="22" t="s">
        <v>91</v>
      </c>
      <c r="C8" s="23">
        <v>6</v>
      </c>
      <c r="D8" s="23">
        <v>5</v>
      </c>
      <c r="E8" s="23">
        <v>4</v>
      </c>
      <c r="F8" s="23"/>
      <c r="G8" s="23"/>
      <c r="H8" s="23"/>
      <c r="I8" s="23"/>
      <c r="J8" s="23"/>
      <c r="K8" s="23"/>
    </row>
    <row r="9" spans="1:12" x14ac:dyDescent="0.25">
      <c r="A9" s="22" t="s">
        <v>32</v>
      </c>
      <c r="B9" s="22" t="s">
        <v>25</v>
      </c>
      <c r="C9" s="23">
        <v>3</v>
      </c>
      <c r="D9" s="23">
        <v>3</v>
      </c>
      <c r="E9" s="23">
        <v>2</v>
      </c>
      <c r="F9" s="23">
        <v>7</v>
      </c>
      <c r="G9" s="23">
        <v>6</v>
      </c>
      <c r="H9" s="23">
        <v>4</v>
      </c>
      <c r="I9" s="23">
        <v>14</v>
      </c>
      <c r="J9" s="23">
        <v>12</v>
      </c>
      <c r="K9" s="23">
        <v>9</v>
      </c>
    </row>
    <row r="10" spans="1:12" x14ac:dyDescent="0.25">
      <c r="A10" s="22" t="s">
        <v>37</v>
      </c>
      <c r="B10" s="22" t="s">
        <v>38</v>
      </c>
      <c r="C10" s="23">
        <v>330</v>
      </c>
      <c r="D10" s="23">
        <v>330</v>
      </c>
      <c r="E10" s="23">
        <v>220</v>
      </c>
      <c r="F10" s="23">
        <v>771</v>
      </c>
      <c r="G10" s="23">
        <v>661</v>
      </c>
      <c r="H10" s="23">
        <v>440</v>
      </c>
      <c r="I10" s="23">
        <v>1543</v>
      </c>
      <c r="J10" s="23">
        <v>1322</v>
      </c>
      <c r="K10" s="23">
        <v>992</v>
      </c>
    </row>
    <row r="11" spans="1:12" x14ac:dyDescent="0.2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1:12" x14ac:dyDescent="0.25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1:12" x14ac:dyDescent="0.25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1"/>
    </row>
    <row r="14" spans="1:12" x14ac:dyDescent="0.25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</row>
    <row r="15" spans="1:1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2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3" sqref="C3"/>
    </sheetView>
  </sheetViews>
  <sheetFormatPr defaultRowHeight="15.75" x14ac:dyDescent="0.25"/>
  <cols>
    <col min="1" max="1" width="36.7109375" style="10" customWidth="1"/>
    <col min="2" max="2" width="12.7109375" style="10" customWidth="1"/>
    <col min="3" max="3" width="43.7109375" style="10" customWidth="1"/>
    <col min="4" max="5" width="9.140625" style="10"/>
    <col min="6" max="6" width="10.7109375" style="10" customWidth="1"/>
    <col min="7" max="16384" width="9.140625" style="10"/>
  </cols>
  <sheetData>
    <row r="1" spans="1:6" ht="20.25" x14ac:dyDescent="0.3">
      <c r="A1" s="7" t="s">
        <v>6</v>
      </c>
    </row>
    <row r="2" spans="1:6" s="13" customFormat="1" ht="63" x14ac:dyDescent="0.25">
      <c r="A2" s="11" t="s">
        <v>3</v>
      </c>
      <c r="B2" s="15" t="s">
        <v>11</v>
      </c>
      <c r="C2" s="12" t="s">
        <v>8</v>
      </c>
      <c r="D2" s="12" t="s">
        <v>7</v>
      </c>
      <c r="E2" s="12" t="s">
        <v>13</v>
      </c>
      <c r="F2" s="12" t="s">
        <v>14</v>
      </c>
    </row>
    <row r="3" spans="1:6" x14ac:dyDescent="0.25">
      <c r="A3" s="1" t="str">
        <f>Components!A3</f>
        <v>Raw Grapes 8 LT per 100 KG</v>
      </c>
      <c r="B3" s="3">
        <v>5124</v>
      </c>
      <c r="C3" s="14" t="s">
        <v>97</v>
      </c>
      <c r="D3" s="14"/>
      <c r="E3" s="14">
        <v>120</v>
      </c>
      <c r="F3" s="16">
        <f t="shared" ref="F3:F35" si="0">IF(E3&lt;&gt;0,B3/E3,"")</f>
        <v>42.7</v>
      </c>
    </row>
    <row r="4" spans="1:6" x14ac:dyDescent="0.25">
      <c r="A4" s="1" t="str">
        <f>Components!A4</f>
        <v>Raw Cherries, Sweet 6 LT per 100 KG</v>
      </c>
      <c r="B4" s="3">
        <v>16216</v>
      </c>
      <c r="C4" s="14" t="s">
        <v>96</v>
      </c>
      <c r="D4" s="14"/>
      <c r="E4" s="14">
        <v>120</v>
      </c>
      <c r="F4" s="16">
        <f t="shared" si="0"/>
        <v>135.13333333333333</v>
      </c>
    </row>
    <row r="5" spans="1:6" x14ac:dyDescent="0.25">
      <c r="A5" s="1" t="str">
        <f>Components!A5</f>
        <v>Raw Strawberries 5 LT per 100 KG</v>
      </c>
      <c r="B5" s="3">
        <v>17318</v>
      </c>
      <c r="C5" s="14" t="s">
        <v>95</v>
      </c>
      <c r="D5" s="14"/>
      <c r="E5" s="14">
        <v>120</v>
      </c>
      <c r="F5" s="16">
        <f t="shared" si="0"/>
        <v>144.31666666666666</v>
      </c>
    </row>
    <row r="6" spans="1:6" x14ac:dyDescent="0.25">
      <c r="A6" s="1" t="str">
        <f>Components!A6</f>
        <v>Bottles w/ tops and Lables 40 Bottle</v>
      </c>
      <c r="B6" s="3">
        <v>90</v>
      </c>
      <c r="C6" s="14" t="s">
        <v>34</v>
      </c>
      <c r="D6" s="14"/>
      <c r="E6" s="14">
        <v>9</v>
      </c>
      <c r="F6" s="16">
        <f t="shared" si="0"/>
        <v>10</v>
      </c>
    </row>
    <row r="7" spans="1:6" x14ac:dyDescent="0.25">
      <c r="A7" s="1" t="str">
        <f>Components!A7</f>
        <v>Packaging Case of 40 Bottles</v>
      </c>
      <c r="B7" s="3">
        <v>90</v>
      </c>
      <c r="C7" s="14" t="s">
        <v>35</v>
      </c>
      <c r="D7" s="14"/>
      <c r="E7" s="14">
        <v>9</v>
      </c>
      <c r="F7" s="16">
        <f t="shared" si="0"/>
        <v>10</v>
      </c>
    </row>
    <row r="8" spans="1:6" x14ac:dyDescent="0.25">
      <c r="A8" s="1" t="str">
        <f>Components!A8</f>
        <v>Yeast</v>
      </c>
      <c r="B8" s="3">
        <v>120</v>
      </c>
      <c r="C8" s="14" t="s">
        <v>98</v>
      </c>
      <c r="D8" s="14"/>
      <c r="E8" s="14">
        <v>120</v>
      </c>
      <c r="F8" s="16">
        <f t="shared" si="0"/>
        <v>1</v>
      </c>
    </row>
    <row r="9" spans="1:6" x14ac:dyDescent="0.25">
      <c r="A9" s="1" t="str">
        <f>Components!A9</f>
        <v xml:space="preserve">Special Ingredient </v>
      </c>
      <c r="B9" s="3">
        <v>2800</v>
      </c>
      <c r="C9" s="14" t="s">
        <v>36</v>
      </c>
      <c r="D9" s="14"/>
      <c r="E9" s="14">
        <v>120</v>
      </c>
      <c r="F9" s="16">
        <f t="shared" si="0"/>
        <v>23.333333333333332</v>
      </c>
    </row>
    <row r="10" spans="1:6" x14ac:dyDescent="0.25">
      <c r="A10" s="1" t="str">
        <f>Components!A10</f>
        <v>Distilled Water</v>
      </c>
      <c r="B10" s="3">
        <v>0</v>
      </c>
      <c r="C10" s="14"/>
      <c r="D10" s="14"/>
      <c r="E10" s="14"/>
      <c r="F10" s="16" t="str">
        <f t="shared" si="0"/>
        <v/>
      </c>
    </row>
    <row r="11" spans="1:6" x14ac:dyDescent="0.25">
      <c r="A11" s="1">
        <f>Components!A11</f>
        <v>0</v>
      </c>
      <c r="B11" s="3"/>
      <c r="C11" s="14"/>
      <c r="D11" s="14"/>
      <c r="E11" s="14"/>
      <c r="F11" s="16" t="str">
        <f t="shared" si="0"/>
        <v/>
      </c>
    </row>
    <row r="12" spans="1:6" x14ac:dyDescent="0.25">
      <c r="A12" s="1">
        <f>Components!A12</f>
        <v>0</v>
      </c>
      <c r="B12" s="3"/>
      <c r="C12" s="14"/>
      <c r="D12" s="14"/>
      <c r="E12" s="14"/>
      <c r="F12" s="16" t="str">
        <f t="shared" si="0"/>
        <v/>
      </c>
    </row>
    <row r="13" spans="1:6" x14ac:dyDescent="0.25">
      <c r="A13" s="1">
        <f>Components!A13</f>
        <v>0</v>
      </c>
      <c r="B13" s="3"/>
      <c r="C13" s="14"/>
      <c r="D13" s="14"/>
      <c r="E13" s="14"/>
      <c r="F13" s="16" t="str">
        <f t="shared" si="0"/>
        <v/>
      </c>
    </row>
    <row r="14" spans="1:6" x14ac:dyDescent="0.25">
      <c r="A14" s="1">
        <f>Components!A14</f>
        <v>0</v>
      </c>
      <c r="B14" s="3"/>
      <c r="C14" s="14"/>
      <c r="D14" s="14"/>
      <c r="E14" s="14"/>
      <c r="F14" s="16" t="str">
        <f t="shared" si="0"/>
        <v/>
      </c>
    </row>
    <row r="15" spans="1:6" x14ac:dyDescent="0.25">
      <c r="A15" s="1">
        <f>Components!A15</f>
        <v>0</v>
      </c>
      <c r="B15" s="3"/>
      <c r="C15" s="14"/>
      <c r="D15" s="14"/>
      <c r="E15" s="14"/>
      <c r="F15" s="16" t="str">
        <f t="shared" si="0"/>
        <v/>
      </c>
    </row>
    <row r="16" spans="1:6" x14ac:dyDescent="0.25">
      <c r="A16" s="1">
        <f>Components!A16</f>
        <v>0</v>
      </c>
      <c r="B16" s="3"/>
      <c r="C16" s="14"/>
      <c r="D16" s="14"/>
      <c r="E16" s="14"/>
      <c r="F16" s="16" t="str">
        <f t="shared" si="0"/>
        <v/>
      </c>
    </row>
    <row r="17" spans="1:6" x14ac:dyDescent="0.25">
      <c r="A17" s="1">
        <f>Components!A17</f>
        <v>0</v>
      </c>
      <c r="B17" s="3"/>
      <c r="C17" s="14"/>
      <c r="D17" s="14"/>
      <c r="E17" s="14"/>
      <c r="F17" s="16" t="str">
        <f t="shared" si="0"/>
        <v/>
      </c>
    </row>
    <row r="18" spans="1:6" x14ac:dyDescent="0.25">
      <c r="A18" s="1">
        <f>Components!A18</f>
        <v>0</v>
      </c>
      <c r="B18" s="3"/>
      <c r="C18" s="14"/>
      <c r="D18" s="14"/>
      <c r="E18" s="14"/>
      <c r="F18" s="16" t="str">
        <f t="shared" si="0"/>
        <v/>
      </c>
    </row>
    <row r="19" spans="1:6" x14ac:dyDescent="0.25">
      <c r="B19" s="14"/>
      <c r="C19" s="14"/>
      <c r="D19" s="14"/>
      <c r="E19" s="14"/>
      <c r="F19" s="16" t="str">
        <f t="shared" si="0"/>
        <v/>
      </c>
    </row>
    <row r="20" spans="1:6" x14ac:dyDescent="0.25">
      <c r="B20" s="14"/>
      <c r="C20" s="14"/>
      <c r="D20" s="14"/>
      <c r="E20" s="14"/>
      <c r="F20" s="16" t="str">
        <f t="shared" si="0"/>
        <v/>
      </c>
    </row>
    <row r="21" spans="1:6" x14ac:dyDescent="0.25">
      <c r="B21" s="14"/>
      <c r="C21" s="14"/>
      <c r="D21" s="14"/>
      <c r="E21" s="14"/>
      <c r="F21" s="16" t="str">
        <f t="shared" si="0"/>
        <v/>
      </c>
    </row>
    <row r="22" spans="1:6" x14ac:dyDescent="0.25">
      <c r="B22" s="14"/>
      <c r="C22" s="14"/>
      <c r="D22" s="14"/>
      <c r="E22" s="14"/>
      <c r="F22" s="16" t="str">
        <f t="shared" si="0"/>
        <v/>
      </c>
    </row>
    <row r="23" spans="1:6" x14ac:dyDescent="0.25">
      <c r="B23" s="14"/>
      <c r="C23" s="14"/>
      <c r="D23" s="14"/>
      <c r="E23" s="14"/>
      <c r="F23" s="16" t="str">
        <f t="shared" si="0"/>
        <v/>
      </c>
    </row>
    <row r="24" spans="1:6" x14ac:dyDescent="0.25">
      <c r="B24" s="14"/>
      <c r="C24" s="14"/>
      <c r="D24" s="14"/>
      <c r="E24" s="14"/>
      <c r="F24" s="16" t="str">
        <f t="shared" si="0"/>
        <v/>
      </c>
    </row>
    <row r="25" spans="1:6" x14ac:dyDescent="0.25">
      <c r="B25" s="14"/>
      <c r="C25" s="14"/>
      <c r="D25" s="14"/>
      <c r="E25" s="14"/>
      <c r="F25" s="16" t="str">
        <f t="shared" si="0"/>
        <v/>
      </c>
    </row>
    <row r="26" spans="1:6" x14ac:dyDescent="0.25">
      <c r="B26" s="14"/>
      <c r="C26" s="14"/>
      <c r="D26" s="14"/>
      <c r="E26" s="14"/>
      <c r="F26" s="16" t="str">
        <f t="shared" si="0"/>
        <v/>
      </c>
    </row>
    <row r="27" spans="1:6" x14ac:dyDescent="0.25">
      <c r="B27" s="14"/>
      <c r="C27" s="14"/>
      <c r="D27" s="14"/>
      <c r="E27" s="14"/>
      <c r="F27" s="16" t="str">
        <f t="shared" si="0"/>
        <v/>
      </c>
    </row>
    <row r="28" spans="1:6" x14ac:dyDescent="0.25">
      <c r="B28" s="14"/>
      <c r="C28" s="14"/>
      <c r="D28" s="14"/>
      <c r="E28" s="14"/>
      <c r="F28" s="16" t="str">
        <f t="shared" si="0"/>
        <v/>
      </c>
    </row>
    <row r="29" spans="1:6" x14ac:dyDescent="0.25">
      <c r="B29" s="14"/>
      <c r="C29" s="14"/>
      <c r="D29" s="14"/>
      <c r="E29" s="14"/>
      <c r="F29" s="16" t="str">
        <f t="shared" si="0"/>
        <v/>
      </c>
    </row>
    <row r="30" spans="1:6" x14ac:dyDescent="0.25">
      <c r="B30" s="14"/>
      <c r="C30" s="14"/>
      <c r="D30" s="14"/>
      <c r="E30" s="14"/>
      <c r="F30" s="16" t="str">
        <f t="shared" si="0"/>
        <v/>
      </c>
    </row>
    <row r="31" spans="1:6" x14ac:dyDescent="0.25">
      <c r="B31" s="14"/>
      <c r="C31" s="14"/>
      <c r="D31" s="14"/>
      <c r="E31" s="14"/>
      <c r="F31" s="16" t="str">
        <f t="shared" si="0"/>
        <v/>
      </c>
    </row>
    <row r="32" spans="1:6" x14ac:dyDescent="0.25">
      <c r="B32" s="14"/>
      <c r="C32" s="14"/>
      <c r="D32" s="14"/>
      <c r="E32" s="14"/>
      <c r="F32" s="16" t="str">
        <f t="shared" si="0"/>
        <v/>
      </c>
    </row>
    <row r="33" spans="2:6" x14ac:dyDescent="0.25">
      <c r="B33" s="14"/>
      <c r="C33" s="14"/>
      <c r="D33" s="14"/>
      <c r="E33" s="14"/>
      <c r="F33" s="16" t="str">
        <f t="shared" si="0"/>
        <v/>
      </c>
    </row>
    <row r="34" spans="2:6" x14ac:dyDescent="0.25">
      <c r="B34" s="14"/>
      <c r="C34" s="14"/>
      <c r="D34" s="14"/>
      <c r="E34" s="14"/>
      <c r="F34" s="16" t="str">
        <f t="shared" si="0"/>
        <v/>
      </c>
    </row>
    <row r="35" spans="2:6" x14ac:dyDescent="0.25">
      <c r="B35" s="14"/>
      <c r="C35" s="14"/>
      <c r="D35" s="14"/>
      <c r="E35" s="14"/>
      <c r="F35" s="16" t="str">
        <f t="shared" si="0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RowHeight="15" x14ac:dyDescent="0.25"/>
  <cols>
    <col min="1" max="1" width="33.42578125" customWidth="1"/>
    <col min="2" max="2" width="5.42578125" customWidth="1"/>
    <col min="3" max="5" width="15.7109375" style="29" customWidth="1"/>
    <col min="6" max="6" width="18.140625" style="29" customWidth="1"/>
    <col min="7" max="7" width="18" style="29" customWidth="1"/>
    <col min="8" max="12" width="15.7109375" style="29" customWidth="1"/>
  </cols>
  <sheetData>
    <row r="1" spans="1:12" ht="20.25" x14ac:dyDescent="0.3">
      <c r="A1" s="7" t="s">
        <v>12</v>
      </c>
      <c r="B1" s="9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8" t="s">
        <v>3</v>
      </c>
      <c r="B2" s="8"/>
      <c r="C2" s="26" t="str">
        <f ca="1">INDIRECT("'Products &amp; Prices'!"&amp;ADDRESS(COLUMN(),1))</f>
        <v>Diamond 375 ML</v>
      </c>
      <c r="D2" s="26" t="str">
        <f t="shared" ref="D2:L2" ca="1" si="0">INDIRECT("'Products &amp; Prices'!"&amp;ADDRESS(COLUMN(),1))</f>
        <v>Platinum 375 ML</v>
      </c>
      <c r="E2" s="26" t="str">
        <f t="shared" ca="1" si="0"/>
        <v>Gold 375 ML</v>
      </c>
      <c r="F2" s="26" t="str">
        <f t="shared" ca="1" si="0"/>
        <v>Diamond 750 ML</v>
      </c>
      <c r="G2" s="26" t="str">
        <f t="shared" ca="1" si="0"/>
        <v>Platinum 750 ML</v>
      </c>
      <c r="H2" s="26" t="str">
        <f t="shared" ca="1" si="0"/>
        <v>Gold 750 ML</v>
      </c>
      <c r="I2" s="26" t="str">
        <f t="shared" ca="1" si="0"/>
        <v>Diamond 1.75 L</v>
      </c>
      <c r="J2" s="26" t="str">
        <f t="shared" ca="1" si="0"/>
        <v>Platinum 1.75 L</v>
      </c>
      <c r="K2" s="26" t="str">
        <f t="shared" ca="1" si="0"/>
        <v>Gold 1.75 L</v>
      </c>
      <c r="L2" s="26">
        <f t="shared" ca="1" si="0"/>
        <v>0</v>
      </c>
    </row>
    <row r="3" spans="1:12" ht="15.75" x14ac:dyDescent="0.25">
      <c r="A3" s="36" t="s">
        <v>12</v>
      </c>
      <c r="B3" s="36"/>
      <c r="C3" s="27">
        <f>SUMPRODUCT(C4:C50,'Component Prices'!$F$3:$F$49)/40</f>
        <v>13.223750000000001</v>
      </c>
      <c r="D3" s="27">
        <f>SUMPRODUCT(D4:D50,'Component Prices'!$F$3:$F$49)/40</f>
        <v>12.51</v>
      </c>
      <c r="E3" s="27">
        <f>SUMPRODUCT(E4:E50,'Component Prices'!$F$3:$F$49)/40</f>
        <v>3.9016666666666664</v>
      </c>
      <c r="F3" s="27">
        <f>SUMPRODUCT(F4:F50,'Component Prices'!$F$3:$F$49)/40</f>
        <v>29.838749999999997</v>
      </c>
      <c r="G3" s="27">
        <f>SUMPRODUCT(G4:G50,'Component Prices'!$F$3:$F$49)/40</f>
        <v>24.27</v>
      </c>
      <c r="H3" s="27">
        <f>SUMPRODUCT(H4:H50,'Component Prices'!$F$3:$F$49)/40</f>
        <v>7.1033333333333335</v>
      </c>
      <c r="I3" s="27">
        <f>SUMPRODUCT(I4:I50,'Component Prices'!$F$3:$F$49)/40</f>
        <v>59.177499999999995</v>
      </c>
      <c r="J3" s="27">
        <f>SUMPRODUCT(J4:J50,'Component Prices'!$F$3:$F$49)/40</f>
        <v>48.04</v>
      </c>
      <c r="K3" s="27">
        <f>SUMPRODUCT(K4:K50,'Component Prices'!$F$3:$F$49)/40</f>
        <v>15.357499999999998</v>
      </c>
      <c r="L3" s="27">
        <f>SUMPRODUCT(L4:L50,'Component Prices'!$F$3:$F$49)</f>
        <v>0</v>
      </c>
    </row>
    <row r="4" spans="1:12" ht="15.75" x14ac:dyDescent="0.25">
      <c r="A4" s="10" t="str">
        <f>IF(Components!A3="","",Components!A3)</f>
        <v>Raw Grapes 8 LT per 100 KG</v>
      </c>
      <c r="B4" s="10"/>
      <c r="C4" s="28" t="str">
        <f>IF(Components!C3="","",Components!C3)</f>
        <v/>
      </c>
      <c r="D4" s="28" t="str">
        <f>IF(Components!D3="","",Components!D3)</f>
        <v/>
      </c>
      <c r="E4" s="28">
        <f>IF(Components!E3="","",Components!E3)</f>
        <v>2</v>
      </c>
      <c r="F4" s="28" t="str">
        <f>IF(Components!F3="","",Components!F3)</f>
        <v/>
      </c>
      <c r="G4" s="28" t="str">
        <f>IF(Components!G3="","",Components!G3)</f>
        <v/>
      </c>
      <c r="H4" s="28">
        <f>IF(Components!H3="","",Components!H3)</f>
        <v>4</v>
      </c>
      <c r="I4" s="28" t="str">
        <f>IF(Components!I3="","",Components!I3)</f>
        <v/>
      </c>
      <c r="J4" s="28" t="str">
        <f>IF(Components!J3="","",Components!J3)</f>
        <v/>
      </c>
      <c r="K4" s="28">
        <f>IF(Components!K3="","",Components!K3)</f>
        <v>9</v>
      </c>
      <c r="L4" s="28"/>
    </row>
    <row r="5" spans="1:12" ht="15.75" x14ac:dyDescent="0.25">
      <c r="A5" s="10" t="str">
        <f>IF(Components!A4="","",Components!A4)</f>
        <v>Raw Cherries, Sweet 6 LT per 100 KG</v>
      </c>
      <c r="B5" s="10"/>
      <c r="C5" s="28" t="str">
        <f>IF(Components!C4="","",Components!C4)</f>
        <v/>
      </c>
      <c r="D5" s="28">
        <f>IF(Components!D4="","",Components!D4)</f>
        <v>3</v>
      </c>
      <c r="E5" s="28" t="str">
        <f>IF(Components!E4="","",Components!E4)</f>
        <v/>
      </c>
      <c r="F5" s="28" t="str">
        <f>IF(Components!F4="","",Components!F4)</f>
        <v/>
      </c>
      <c r="G5" s="28">
        <f>IF(Components!G4="","",Components!G4)</f>
        <v>6</v>
      </c>
      <c r="H5" s="28" t="str">
        <f>IF(Components!H4="","",Components!H4)</f>
        <v/>
      </c>
      <c r="I5" s="28" t="str">
        <f>IF(Components!I4="","",Components!I4)</f>
        <v/>
      </c>
      <c r="J5" s="28">
        <f>IF(Components!J4="","",Components!J4)</f>
        <v>12</v>
      </c>
      <c r="K5" s="28" t="str">
        <f>IF(Components!K4="","",Components!K4)</f>
        <v/>
      </c>
      <c r="L5" s="28"/>
    </row>
    <row r="6" spans="1:12" ht="15.75" x14ac:dyDescent="0.25">
      <c r="A6" s="10" t="str">
        <f>IF(Components!A5="","",Components!A5)</f>
        <v>Raw Strawberries 5 LT per 100 KG</v>
      </c>
      <c r="B6" s="10"/>
      <c r="C6" s="28">
        <f>IF(Components!C5="","",Components!C5)</f>
        <v>3</v>
      </c>
      <c r="D6" s="28" t="str">
        <f>IF(Components!D5="","",Components!D5)</f>
        <v/>
      </c>
      <c r="E6" s="28" t="str">
        <f>IF(Components!E5="","",Components!E5)</f>
        <v/>
      </c>
      <c r="F6" s="28">
        <f>IF(Components!F5="","",Components!F5)</f>
        <v>7</v>
      </c>
      <c r="G6" s="28" t="str">
        <f>IF(Components!G5="","",Components!G5)</f>
        <v/>
      </c>
      <c r="H6" s="28" t="str">
        <f>IF(Components!H5="","",Components!H5)</f>
        <v/>
      </c>
      <c r="I6" s="28">
        <f>IF(Components!I5="","",Components!I5)</f>
        <v>14</v>
      </c>
      <c r="J6" s="28" t="str">
        <f>IF(Components!J5="","",Components!J5)</f>
        <v/>
      </c>
      <c r="K6" s="28" t="str">
        <f>IF(Components!K5="","",Components!K5)</f>
        <v/>
      </c>
      <c r="L6" s="28"/>
    </row>
    <row r="7" spans="1:12" ht="15.75" x14ac:dyDescent="0.25">
      <c r="A7" s="10" t="str">
        <f>IF(Components!A6="","",Components!A6)</f>
        <v>Bottles w/ tops and Lables 40 Bottle</v>
      </c>
      <c r="B7" s="10"/>
      <c r="C7" s="28">
        <f>IF(Components!C6="","",Components!C6)</f>
        <v>1</v>
      </c>
      <c r="D7" s="28">
        <f>IF(Components!D6="","",Components!D6)</f>
        <v>1</v>
      </c>
      <c r="E7" s="28">
        <f>IF(Components!E6="","",Components!E6)</f>
        <v>1</v>
      </c>
      <c r="F7" s="28">
        <f>IF(Components!F6="","",Components!F6)</f>
        <v>1</v>
      </c>
      <c r="G7" s="28">
        <f>IF(Components!G6="","",Components!G6)</f>
        <v>1</v>
      </c>
      <c r="H7" s="28">
        <f>IF(Components!H6="","",Components!H6)</f>
        <v>1</v>
      </c>
      <c r="I7" s="28">
        <f>IF(Components!I6="","",Components!I6)</f>
        <v>1</v>
      </c>
      <c r="J7" s="28">
        <f>IF(Components!J6="","",Components!J6)</f>
        <v>1</v>
      </c>
      <c r="K7" s="28">
        <f>IF(Components!K6="","",Components!K6)</f>
        <v>1</v>
      </c>
      <c r="L7" s="28"/>
    </row>
    <row r="8" spans="1:12" ht="15.75" x14ac:dyDescent="0.25">
      <c r="A8" s="10" t="str">
        <f>IF(Components!A7="","",Components!A7)</f>
        <v>Packaging Case of 40 Bottles</v>
      </c>
      <c r="C8" s="28">
        <f>IF(Components!C7="","",Components!C7)</f>
        <v>1</v>
      </c>
      <c r="D8" s="28">
        <f>IF(Components!D7="","",Components!D7)</f>
        <v>1</v>
      </c>
      <c r="E8" s="28">
        <f>IF(Components!E7="","",Components!E7)</f>
        <v>1</v>
      </c>
      <c r="F8" s="28">
        <f>IF(Components!F7="","",Components!F7)</f>
        <v>1</v>
      </c>
      <c r="G8" s="28">
        <f>IF(Components!G7="","",Components!G7)</f>
        <v>1</v>
      </c>
      <c r="H8" s="28">
        <f>IF(Components!H7="","",Components!H7)</f>
        <v>1</v>
      </c>
      <c r="I8" s="28">
        <f>IF(Components!I7="","",Components!I7)</f>
        <v>1</v>
      </c>
      <c r="J8" s="28">
        <f>IF(Components!J7="","",Components!J7)</f>
        <v>1</v>
      </c>
      <c r="K8" s="28">
        <f>IF(Components!K7="","",Components!K7)</f>
        <v>1</v>
      </c>
    </row>
    <row r="9" spans="1:12" ht="15.75" x14ac:dyDescent="0.25">
      <c r="A9" s="10" t="str">
        <f>IF(Components!A8="","",Components!A8)</f>
        <v>Yeast</v>
      </c>
      <c r="C9" s="28">
        <f>IF(Components!C8="","",Components!C8)</f>
        <v>6</v>
      </c>
      <c r="D9" s="28">
        <f>IF(Components!D8="","",Components!D8)</f>
        <v>5</v>
      </c>
      <c r="E9" s="28">
        <f>IF(Components!E8="","",Components!E8)</f>
        <v>4</v>
      </c>
      <c r="F9" s="28" t="str">
        <f>IF(Components!F8="","",Components!F8)</f>
        <v/>
      </c>
      <c r="G9" s="28" t="str">
        <f>IF(Components!G8="","",Components!G8)</f>
        <v/>
      </c>
      <c r="H9" s="28" t="str">
        <f>IF(Components!H8="","",Components!H8)</f>
        <v/>
      </c>
      <c r="I9" s="28" t="str">
        <f>IF(Components!I8="","",Components!I8)</f>
        <v/>
      </c>
      <c r="J9" s="28" t="str">
        <f>IF(Components!J8="","",Components!J8)</f>
        <v/>
      </c>
      <c r="K9" s="28" t="str">
        <f>IF(Components!K8="","",Components!K8)</f>
        <v/>
      </c>
    </row>
    <row r="10" spans="1:12" ht="15.75" x14ac:dyDescent="0.25">
      <c r="A10" s="10" t="str">
        <f>IF(Components!A9="","",Components!A9)</f>
        <v xml:space="preserve">Special Ingredient </v>
      </c>
      <c r="C10" s="28">
        <f>IF(Components!C9="","",Components!C9)</f>
        <v>3</v>
      </c>
      <c r="D10" s="28">
        <f>IF(Components!D9="","",Components!D9)</f>
        <v>3</v>
      </c>
      <c r="E10" s="28">
        <f>IF(Components!E9="","",Components!E9)</f>
        <v>2</v>
      </c>
      <c r="F10" s="28">
        <f>IF(Components!F9="","",Components!F9)</f>
        <v>7</v>
      </c>
      <c r="G10" s="28">
        <f>IF(Components!G9="","",Components!G9)</f>
        <v>6</v>
      </c>
      <c r="H10" s="28">
        <f>IF(Components!H9="","",Components!H9)</f>
        <v>4</v>
      </c>
      <c r="I10" s="28">
        <f>IF(Components!I9="","",Components!I9)</f>
        <v>14</v>
      </c>
      <c r="J10" s="28">
        <f>IF(Components!J9="","",Components!J9)</f>
        <v>12</v>
      </c>
      <c r="K10" s="28">
        <f>IF(Components!K9="","",Components!K9)</f>
        <v>9</v>
      </c>
    </row>
    <row r="11" spans="1:12" ht="15.75" x14ac:dyDescent="0.25">
      <c r="A11" s="10" t="str">
        <f>IF(Components!A10="","",Components!A10)</f>
        <v>Distilled Water</v>
      </c>
      <c r="C11" s="28">
        <f>IF(Components!C10="","",Components!C10)</f>
        <v>330</v>
      </c>
      <c r="D11" s="28">
        <f>IF(Components!D10="","",Components!D10)</f>
        <v>330</v>
      </c>
      <c r="E11" s="28">
        <f>IF(Components!E10="","",Components!E10)</f>
        <v>220</v>
      </c>
      <c r="F11" s="28">
        <f>IF(Components!F10="","",Components!F10)</f>
        <v>771</v>
      </c>
      <c r="G11" s="28">
        <f>IF(Components!G10="","",Components!G10)</f>
        <v>661</v>
      </c>
      <c r="H11" s="28">
        <f>IF(Components!H10="","",Components!H10)</f>
        <v>440</v>
      </c>
      <c r="I11" s="28">
        <f>IF(Components!I10="","",Components!I10)</f>
        <v>1543</v>
      </c>
      <c r="J11" s="28">
        <f>IF(Components!J10="","",Components!J10)</f>
        <v>1322</v>
      </c>
      <c r="K11" s="28">
        <f>IF(Components!K10="","",Components!K10)</f>
        <v>992</v>
      </c>
    </row>
    <row r="12" spans="1:12" ht="15.75" x14ac:dyDescent="0.25">
      <c r="A12" s="10" t="str">
        <f>IF(Components!A11="","",Components!A11)</f>
        <v/>
      </c>
      <c r="C12" s="28" t="str">
        <f>IF(Components!C11="","",Components!C11)</f>
        <v/>
      </c>
      <c r="D12" s="28" t="str">
        <f>IF(Components!D11="","",Components!D11)</f>
        <v/>
      </c>
      <c r="E12" s="28" t="str">
        <f>IF(Components!E11="","",Components!E11)</f>
        <v/>
      </c>
      <c r="F12" s="28" t="str">
        <f>IF(Components!F11="","",Components!F11)</f>
        <v/>
      </c>
      <c r="G12" s="28" t="str">
        <f>IF(Components!G11="","",Components!G11)</f>
        <v/>
      </c>
      <c r="H12" s="28" t="str">
        <f>IF(Components!H11="","",Components!H11)</f>
        <v/>
      </c>
      <c r="I12" s="28" t="str">
        <f>IF(Components!I11="","",Components!I11)</f>
        <v/>
      </c>
      <c r="J12" s="28" t="str">
        <f>IF(Components!J11="","",Components!J11)</f>
        <v/>
      </c>
      <c r="K12" s="28" t="str">
        <f>IF(Components!K11="","",Components!K11)</f>
        <v/>
      </c>
    </row>
    <row r="13" spans="1:12" ht="15.75" x14ac:dyDescent="0.25">
      <c r="A13" s="10" t="str">
        <f>IF(Components!A12="","",Components!A12)</f>
        <v/>
      </c>
      <c r="C13" s="28" t="str">
        <f>IF(Components!C12="","",Components!C12)</f>
        <v/>
      </c>
      <c r="D13" s="28" t="str">
        <f>IF(Components!D12="","",Components!D12)</f>
        <v/>
      </c>
      <c r="E13" s="28" t="str">
        <f>IF(Components!E12="","",Components!E12)</f>
        <v/>
      </c>
      <c r="F13" s="28" t="str">
        <f>IF(Components!F12="","",Components!F12)</f>
        <v/>
      </c>
      <c r="G13" s="28" t="str">
        <f>IF(Components!G12="","",Components!G12)</f>
        <v/>
      </c>
      <c r="H13" s="28" t="str">
        <f>IF(Components!H12="","",Components!H12)</f>
        <v/>
      </c>
      <c r="I13" s="28" t="str">
        <f>IF(Components!I12="","",Components!I12)</f>
        <v/>
      </c>
      <c r="J13" s="28" t="str">
        <f>IF(Components!J12="","",Components!J12)</f>
        <v/>
      </c>
      <c r="K13" s="28" t="str">
        <f>IF(Components!K12="","",Components!K12)</f>
        <v/>
      </c>
    </row>
    <row r="14" spans="1:12" ht="15.75" x14ac:dyDescent="0.25">
      <c r="A14" s="10" t="str">
        <f>IF(Components!A13="","",Components!A13)</f>
        <v/>
      </c>
      <c r="C14" s="28" t="str">
        <f>IF(Components!C13="","",Components!C13)</f>
        <v/>
      </c>
      <c r="D14" s="28" t="str">
        <f>IF(Components!D13="","",Components!D13)</f>
        <v/>
      </c>
      <c r="E14" s="28" t="str">
        <f>IF(Components!E13="","",Components!E13)</f>
        <v/>
      </c>
      <c r="F14" s="28" t="str">
        <f>IF(Components!F13="","",Components!F13)</f>
        <v/>
      </c>
      <c r="G14" s="28" t="str">
        <f>IF(Components!G13="","",Components!G13)</f>
        <v/>
      </c>
      <c r="H14" s="28" t="str">
        <f>IF(Components!H13="","",Components!H13)</f>
        <v/>
      </c>
      <c r="I14" s="28" t="str">
        <f>IF(Components!I13="","",Components!I13)</f>
        <v/>
      </c>
      <c r="J14" s="28" t="str">
        <f>IF(Components!J13="","",Components!J13)</f>
        <v/>
      </c>
      <c r="K14" s="28" t="str">
        <f>IF(Components!K13="","",Components!K13)</f>
        <v/>
      </c>
    </row>
    <row r="15" spans="1:12" ht="15.75" x14ac:dyDescent="0.25">
      <c r="A15" s="10" t="str">
        <f>IF(Components!A14="","",Components!A14)</f>
        <v/>
      </c>
      <c r="C15" s="28" t="str">
        <f>IF(Components!C14="","",Components!C14)</f>
        <v/>
      </c>
      <c r="D15" s="28" t="str">
        <f>IF(Components!D14="","",Components!D14)</f>
        <v/>
      </c>
      <c r="E15" s="28" t="str">
        <f>IF(Components!E14="","",Components!E14)</f>
        <v/>
      </c>
      <c r="F15" s="28" t="str">
        <f>IF(Components!F14="","",Components!F14)</f>
        <v/>
      </c>
      <c r="G15" s="28" t="str">
        <f>IF(Components!G14="","",Components!G14)</f>
        <v/>
      </c>
      <c r="H15" s="28" t="str">
        <f>IF(Components!H14="","",Components!H14)</f>
        <v/>
      </c>
      <c r="I15" s="28" t="str">
        <f>IF(Components!I14="","",Components!I14)</f>
        <v/>
      </c>
      <c r="J15" s="28" t="str">
        <f>IF(Components!J14="","",Components!J14)</f>
        <v/>
      </c>
      <c r="K15" s="28" t="str">
        <f>IF(Components!K14="","",Components!K14)</f>
        <v/>
      </c>
    </row>
    <row r="16" spans="1:12" ht="15.75" x14ac:dyDescent="0.25">
      <c r="A16" s="10" t="str">
        <f>IF(Components!A15="","",Components!A15)</f>
        <v/>
      </c>
      <c r="C16" s="28" t="str">
        <f>IF(Components!C15="","",Components!C15)</f>
        <v/>
      </c>
      <c r="D16" s="28" t="str">
        <f>IF(Components!D15="","",Components!D15)</f>
        <v/>
      </c>
      <c r="E16" s="28" t="str">
        <f>IF(Components!E15="","",Components!E15)</f>
        <v/>
      </c>
      <c r="F16" s="28" t="str">
        <f>IF(Components!F15="","",Components!F15)</f>
        <v/>
      </c>
      <c r="G16" s="28" t="str">
        <f>IF(Components!G15="","",Components!G15)</f>
        <v/>
      </c>
      <c r="H16" s="28" t="str">
        <f>IF(Components!H15="","",Components!H15)</f>
        <v/>
      </c>
      <c r="I16" s="28" t="str">
        <f>IF(Components!I15="","",Components!I15)</f>
        <v/>
      </c>
      <c r="J16" s="28" t="str">
        <f>IF(Components!J15="","",Components!J15)</f>
        <v/>
      </c>
      <c r="K16" s="28" t="str">
        <f>IF(Components!K15="","",Components!K15)</f>
        <v/>
      </c>
    </row>
    <row r="17" spans="1:11" ht="15.75" x14ac:dyDescent="0.25">
      <c r="A17" s="10" t="str">
        <f>IF(Components!A16="","",Components!A16)</f>
        <v/>
      </c>
      <c r="C17" s="28" t="str">
        <f>IF(Components!C16="","",Components!C16)</f>
        <v/>
      </c>
      <c r="D17" s="28" t="str">
        <f>IF(Components!D16="","",Components!D16)</f>
        <v/>
      </c>
      <c r="E17" s="28" t="str">
        <f>IF(Components!E16="","",Components!E16)</f>
        <v/>
      </c>
      <c r="F17" s="28" t="str">
        <f>IF(Components!F16="","",Components!F16)</f>
        <v/>
      </c>
      <c r="G17" s="28" t="str">
        <f>IF(Components!G16="","",Components!G16)</f>
        <v/>
      </c>
      <c r="H17" s="28" t="str">
        <f>IF(Components!H16="","",Components!H16)</f>
        <v/>
      </c>
      <c r="I17" s="28" t="str">
        <f>IF(Components!I16="","",Components!I16)</f>
        <v/>
      </c>
      <c r="J17" s="28" t="str">
        <f>IF(Components!J16="","",Components!J16)</f>
        <v/>
      </c>
      <c r="K17" s="28" t="str">
        <f>IF(Components!K16="","",Components!K16)</f>
        <v/>
      </c>
    </row>
    <row r="18" spans="1:11" ht="15.75" x14ac:dyDescent="0.25">
      <c r="A18" s="10" t="str">
        <f>IF(Components!A17="","",Components!A17)</f>
        <v/>
      </c>
      <c r="C18" s="28" t="str">
        <f>IF(Components!C17="","",Components!C17)</f>
        <v/>
      </c>
      <c r="D18" s="28" t="str">
        <f>IF(Components!D17="","",Components!D17)</f>
        <v/>
      </c>
      <c r="E18" s="28" t="str">
        <f>IF(Components!E17="","",Components!E17)</f>
        <v/>
      </c>
      <c r="F18" s="28" t="str">
        <f>IF(Components!F17="","",Components!F17)</f>
        <v/>
      </c>
      <c r="G18" s="28" t="str">
        <f>IF(Components!G17="","",Components!G17)</f>
        <v/>
      </c>
      <c r="H18" s="28" t="str">
        <f>IF(Components!H17="","",Components!H17)</f>
        <v/>
      </c>
      <c r="I18" s="28" t="str">
        <f>IF(Components!I17="","",Components!I17)</f>
        <v/>
      </c>
      <c r="J18" s="28" t="str">
        <f>IF(Components!J17="","",Components!J17)</f>
        <v/>
      </c>
      <c r="K18" s="28" t="str">
        <f>IF(Components!K17="","",Components!K17)</f>
        <v/>
      </c>
    </row>
    <row r="19" spans="1:11" ht="15.75" x14ac:dyDescent="0.25">
      <c r="A19" s="10" t="str">
        <f>IF(Components!A18="","",Components!A18)</f>
        <v/>
      </c>
      <c r="C19" s="28" t="str">
        <f>IF(Components!C18="","",Components!C18)</f>
        <v/>
      </c>
      <c r="D19" s="28" t="str">
        <f>IF(Components!D18="","",Components!D18)</f>
        <v/>
      </c>
      <c r="E19" s="28" t="str">
        <f>IF(Components!E18="","",Components!E18)</f>
        <v/>
      </c>
      <c r="F19" s="28" t="str">
        <f>IF(Components!F18="","",Components!F18)</f>
        <v/>
      </c>
      <c r="G19" s="28" t="str">
        <f>IF(Components!G18="","",Components!G18)</f>
        <v/>
      </c>
      <c r="H19" s="28" t="str">
        <f>IF(Components!H18="","",Components!H18)</f>
        <v/>
      </c>
      <c r="I19" s="28" t="str">
        <f>IF(Components!I18="","",Components!I18)</f>
        <v/>
      </c>
      <c r="J19" s="28" t="str">
        <f>IF(Components!J18="","",Components!J18)</f>
        <v/>
      </c>
      <c r="K19" s="28" t="str">
        <f>IF(Components!K18="","",Components!K18)</f>
        <v/>
      </c>
    </row>
    <row r="20" spans="1:11" ht="15.75" x14ac:dyDescent="0.25">
      <c r="A20" s="10" t="str">
        <f>IF(Components!A19="","",Components!A19)</f>
        <v/>
      </c>
      <c r="C20" s="28" t="str">
        <f>IF(Components!C19="","",Components!C19)</f>
        <v/>
      </c>
      <c r="D20" s="28" t="str">
        <f>IF(Components!D19="","",Components!D19)</f>
        <v/>
      </c>
      <c r="E20" s="28" t="str">
        <f>IF(Components!E19="","",Components!E19)</f>
        <v/>
      </c>
      <c r="F20" s="28" t="str">
        <f>IF(Components!F19="","",Components!F19)</f>
        <v/>
      </c>
      <c r="G20" s="28" t="str">
        <f>IF(Components!G19="","",Components!G19)</f>
        <v/>
      </c>
      <c r="H20" s="28" t="str">
        <f>IF(Components!H19="","",Components!H19)</f>
        <v/>
      </c>
      <c r="I20" s="28" t="str">
        <f>IF(Components!I19="","",Components!I19)</f>
        <v/>
      </c>
      <c r="J20" s="28" t="str">
        <f>IF(Components!J19="","",Components!J19)</f>
        <v/>
      </c>
      <c r="K20" s="28" t="str">
        <f>IF(Components!K19="","",Components!K19)</f>
        <v/>
      </c>
    </row>
    <row r="21" spans="1:11" ht="15.75" x14ac:dyDescent="0.25">
      <c r="A21" s="10" t="str">
        <f>IF(Components!A20="","",Components!A20)</f>
        <v/>
      </c>
      <c r="C21" s="28" t="str">
        <f>IF(Components!C20="","",Components!C20)</f>
        <v/>
      </c>
      <c r="D21" s="28" t="str">
        <f>IF(Components!D20="","",Components!D20)</f>
        <v/>
      </c>
      <c r="E21" s="28" t="str">
        <f>IF(Components!E20="","",Components!E20)</f>
        <v/>
      </c>
      <c r="F21" s="28" t="str">
        <f>IF(Components!F20="","",Components!F20)</f>
        <v/>
      </c>
      <c r="G21" s="28" t="str">
        <f>IF(Components!G20="","",Components!G20)</f>
        <v/>
      </c>
      <c r="H21" s="28" t="str">
        <f>IF(Components!H20="","",Components!H20)</f>
        <v/>
      </c>
      <c r="I21" s="28" t="str">
        <f>IF(Components!I20="","",Components!I20)</f>
        <v/>
      </c>
      <c r="J21" s="28" t="str">
        <f>IF(Components!J20="","",Components!J20)</f>
        <v/>
      </c>
      <c r="K21" s="28" t="str">
        <f>IF(Components!K20="","",Components!K20)</f>
        <v/>
      </c>
    </row>
    <row r="22" spans="1:11" ht="15.75" x14ac:dyDescent="0.25">
      <c r="A22" s="10" t="str">
        <f>IF(Components!A21="","",Components!A21)</f>
        <v/>
      </c>
      <c r="C22" s="28" t="str">
        <f>IF(Components!C21="","",Components!C21)</f>
        <v/>
      </c>
      <c r="D22" s="28" t="str">
        <f>IF(Components!D21="","",Components!D21)</f>
        <v/>
      </c>
      <c r="E22" s="28" t="str">
        <f>IF(Components!E21="","",Components!E21)</f>
        <v/>
      </c>
      <c r="F22" s="28" t="str">
        <f>IF(Components!F21="","",Components!F21)</f>
        <v/>
      </c>
      <c r="G22" s="28" t="str">
        <f>IF(Components!G21="","",Components!G21)</f>
        <v/>
      </c>
      <c r="H22" s="28" t="str">
        <f>IF(Components!H21="","",Components!H21)</f>
        <v/>
      </c>
      <c r="I22" s="28" t="str">
        <f>IF(Components!I21="","",Components!I21)</f>
        <v/>
      </c>
      <c r="J22" s="28" t="str">
        <f>IF(Components!J21="","",Components!J21)</f>
        <v/>
      </c>
      <c r="K22" s="28" t="str">
        <f>IF(Components!K21="","",Components!K21)</f>
        <v/>
      </c>
    </row>
    <row r="23" spans="1:11" ht="15.75" x14ac:dyDescent="0.25">
      <c r="A23" s="10" t="str">
        <f>IF(Components!A22="","",Components!A22)</f>
        <v/>
      </c>
      <c r="C23" s="28" t="str">
        <f>IF(Components!C22="","",Components!C22)</f>
        <v/>
      </c>
      <c r="D23" s="28" t="str">
        <f>IF(Components!D22="","",Components!D22)</f>
        <v/>
      </c>
      <c r="E23" s="28" t="str">
        <f>IF(Components!E22="","",Components!E22)</f>
        <v/>
      </c>
      <c r="F23" s="28" t="str">
        <f>IF(Components!F22="","",Components!F22)</f>
        <v/>
      </c>
      <c r="G23" s="28" t="str">
        <f>IF(Components!G22="","",Components!G22)</f>
        <v/>
      </c>
      <c r="H23" s="28" t="str">
        <f>IF(Components!H22="","",Components!H22)</f>
        <v/>
      </c>
      <c r="I23" s="28" t="str">
        <f>IF(Components!I22="","",Components!I22)</f>
        <v/>
      </c>
      <c r="J23" s="28" t="str">
        <f>IF(Components!J22="","",Components!J22)</f>
        <v/>
      </c>
      <c r="K23" s="28" t="str">
        <f>IF(Components!K22="","",Components!K22)</f>
        <v/>
      </c>
    </row>
    <row r="24" spans="1:11" ht="15.75" x14ac:dyDescent="0.25">
      <c r="A24" s="10" t="str">
        <f>IF(Components!A23="","",Components!A23)</f>
        <v/>
      </c>
      <c r="C24" s="28" t="str">
        <f>IF(Components!C23="","",Components!C23)</f>
        <v/>
      </c>
      <c r="D24" s="28" t="str">
        <f>IF(Components!D23="","",Components!D23)</f>
        <v/>
      </c>
      <c r="E24" s="28" t="str">
        <f>IF(Components!E23="","",Components!E23)</f>
        <v/>
      </c>
      <c r="F24" s="28" t="str">
        <f>IF(Components!F23="","",Components!F23)</f>
        <v/>
      </c>
      <c r="G24" s="28" t="str">
        <f>IF(Components!G23="","",Components!G23)</f>
        <v/>
      </c>
      <c r="H24" s="28" t="str">
        <f>IF(Components!H23="","",Components!H23)</f>
        <v/>
      </c>
      <c r="I24" s="28" t="str">
        <f>IF(Components!I23="","",Components!I23)</f>
        <v/>
      </c>
      <c r="J24" s="28" t="str">
        <f>IF(Components!J23="","",Components!J23)</f>
        <v/>
      </c>
      <c r="K24" s="28" t="str">
        <f>IF(Components!K23="","",Components!K23)</f>
        <v/>
      </c>
    </row>
    <row r="25" spans="1:11" ht="15.75" x14ac:dyDescent="0.25">
      <c r="A25" s="10" t="str">
        <f>IF(Components!A24="","",Components!A24)</f>
        <v/>
      </c>
      <c r="C25" s="28" t="str">
        <f>IF(Components!C24="","",Components!C24)</f>
        <v/>
      </c>
      <c r="D25" s="28" t="str">
        <f>IF(Components!D24="","",Components!D24)</f>
        <v/>
      </c>
      <c r="E25" s="28" t="str">
        <f>IF(Components!E24="","",Components!E24)</f>
        <v/>
      </c>
      <c r="F25" s="28" t="str">
        <f>IF(Components!F24="","",Components!F24)</f>
        <v/>
      </c>
      <c r="G25" s="28" t="str">
        <f>IF(Components!G24="","",Components!G24)</f>
        <v/>
      </c>
      <c r="H25" s="28" t="str">
        <f>IF(Components!H24="","",Components!H24)</f>
        <v/>
      </c>
      <c r="I25" s="28" t="str">
        <f>IF(Components!I24="","",Components!I24)</f>
        <v/>
      </c>
      <c r="J25" s="28" t="str">
        <f>IF(Components!J24="","",Components!J24)</f>
        <v/>
      </c>
      <c r="K25" s="28" t="str">
        <f>IF(Components!K24="","",Components!K24)</f>
        <v/>
      </c>
    </row>
    <row r="26" spans="1:11" ht="15.75" x14ac:dyDescent="0.25">
      <c r="A26" s="10" t="str">
        <f>IF(Components!A25="","",Components!A25)</f>
        <v/>
      </c>
      <c r="C26" s="28" t="str">
        <f>IF(Components!C25="","",Components!C25)</f>
        <v/>
      </c>
      <c r="D26" s="28" t="str">
        <f>IF(Components!D25="","",Components!D25)</f>
        <v/>
      </c>
      <c r="E26" s="28" t="str">
        <f>IF(Components!E25="","",Components!E25)</f>
        <v/>
      </c>
      <c r="F26" s="28" t="str">
        <f>IF(Components!F25="","",Components!F25)</f>
        <v/>
      </c>
      <c r="G26" s="28" t="str">
        <f>IF(Components!G25="","",Components!G25)</f>
        <v/>
      </c>
      <c r="H26" s="28" t="str">
        <f>IF(Components!H25="","",Components!H25)</f>
        <v/>
      </c>
      <c r="I26" s="28" t="str">
        <f>IF(Components!I25="","",Components!I25)</f>
        <v/>
      </c>
      <c r="J26" s="28" t="str">
        <f>IF(Components!J25="","",Components!J25)</f>
        <v/>
      </c>
      <c r="K26" s="28" t="str">
        <f>IF(Components!K25="","",Components!K25)</f>
        <v/>
      </c>
    </row>
    <row r="27" spans="1:11" ht="15.75" x14ac:dyDescent="0.25">
      <c r="A27" s="10" t="str">
        <f>IF(Components!A26="","",Components!A26)</f>
        <v/>
      </c>
      <c r="C27" s="28" t="str">
        <f>IF(Components!C26="","",Components!C26)</f>
        <v/>
      </c>
      <c r="D27" s="28" t="str">
        <f>IF(Components!D26="","",Components!D26)</f>
        <v/>
      </c>
      <c r="E27" s="28" t="str">
        <f>IF(Components!E26="","",Components!E26)</f>
        <v/>
      </c>
      <c r="F27" s="28" t="str">
        <f>IF(Components!F26="","",Components!F26)</f>
        <v/>
      </c>
      <c r="G27" s="28" t="str">
        <f>IF(Components!G26="","",Components!G26)</f>
        <v/>
      </c>
      <c r="H27" s="28" t="str">
        <f>IF(Components!H26="","",Components!H26)</f>
        <v/>
      </c>
      <c r="I27" s="28" t="str">
        <f>IF(Components!I26="","",Components!I26)</f>
        <v/>
      </c>
      <c r="J27" s="28" t="str">
        <f>IF(Components!J26="","",Components!J26)</f>
        <v/>
      </c>
      <c r="K27" s="28" t="str">
        <f>IF(Components!K26="","",Components!K26)</f>
        <v/>
      </c>
    </row>
    <row r="28" spans="1:11" ht="15.75" x14ac:dyDescent="0.25">
      <c r="A28" s="10" t="str">
        <f>IF(Components!A27="","",Components!A27)</f>
        <v/>
      </c>
      <c r="C28" s="28" t="str">
        <f>IF(Components!C27="","",Components!C27)</f>
        <v/>
      </c>
      <c r="D28" s="28" t="str">
        <f>IF(Components!D27="","",Components!D27)</f>
        <v/>
      </c>
      <c r="E28" s="28" t="str">
        <f>IF(Components!E27="","",Components!E27)</f>
        <v/>
      </c>
      <c r="F28" s="28" t="str">
        <f>IF(Components!F27="","",Components!F27)</f>
        <v/>
      </c>
      <c r="G28" s="28" t="str">
        <f>IF(Components!G27="","",Components!G27)</f>
        <v/>
      </c>
      <c r="H28" s="28" t="str">
        <f>IF(Components!H27="","",Components!H27)</f>
        <v/>
      </c>
      <c r="I28" s="28" t="str">
        <f>IF(Components!I27="","",Components!I27)</f>
        <v/>
      </c>
      <c r="J28" s="28" t="str">
        <f>IF(Components!J27="","",Components!J27)</f>
        <v/>
      </c>
      <c r="K28" s="28" t="str">
        <f>IF(Components!K27="","",Components!K27)</f>
        <v/>
      </c>
    </row>
    <row r="29" spans="1:11" ht="15.75" x14ac:dyDescent="0.25">
      <c r="A29" s="10" t="str">
        <f>IF(Components!A28="","",Components!A28)</f>
        <v/>
      </c>
      <c r="C29" s="28" t="str">
        <f>IF(Components!C28="","",Components!C28)</f>
        <v/>
      </c>
      <c r="D29" s="28" t="str">
        <f>IF(Components!D28="","",Components!D28)</f>
        <v/>
      </c>
      <c r="E29" s="28" t="str">
        <f>IF(Components!E28="","",Components!E28)</f>
        <v/>
      </c>
      <c r="F29" s="28" t="str">
        <f>IF(Components!F28="","",Components!F28)</f>
        <v/>
      </c>
      <c r="G29" s="28" t="str">
        <f>IF(Components!G28="","",Components!G28)</f>
        <v/>
      </c>
      <c r="H29" s="28" t="str">
        <f>IF(Components!H28="","",Components!H28)</f>
        <v/>
      </c>
      <c r="I29" s="28" t="str">
        <f>IF(Components!I28="","",Components!I28)</f>
        <v/>
      </c>
      <c r="J29" s="28" t="str">
        <f>IF(Components!J28="","",Components!J28)</f>
        <v/>
      </c>
      <c r="K29" s="28" t="str">
        <f>IF(Components!K28="","",Components!K28)</f>
        <v/>
      </c>
    </row>
    <row r="30" spans="1:11" ht="15.75" x14ac:dyDescent="0.25">
      <c r="A30" s="10" t="str">
        <f>IF(Components!A29="","",Components!A29)</f>
        <v/>
      </c>
      <c r="C30" s="28" t="str">
        <f>IF(Components!C29="","",Components!C29)</f>
        <v/>
      </c>
      <c r="D30" s="28" t="str">
        <f>IF(Components!D29="","",Components!D29)</f>
        <v/>
      </c>
      <c r="E30" s="28" t="str">
        <f>IF(Components!E29="","",Components!E29)</f>
        <v/>
      </c>
      <c r="F30" s="28" t="str">
        <f>IF(Components!F29="","",Components!F29)</f>
        <v/>
      </c>
      <c r="G30" s="28" t="str">
        <f>IF(Components!G29="","",Components!G29)</f>
        <v/>
      </c>
      <c r="H30" s="28" t="str">
        <f>IF(Components!H29="","",Components!H29)</f>
        <v/>
      </c>
      <c r="I30" s="28" t="str">
        <f>IF(Components!I29="","",Components!I29)</f>
        <v/>
      </c>
      <c r="J30" s="28" t="str">
        <f>IF(Components!J29="","",Components!J29)</f>
        <v/>
      </c>
      <c r="K30" s="28" t="str">
        <f>IF(Components!K29="","",Components!K29)</f>
        <v/>
      </c>
    </row>
    <row r="31" spans="1:11" ht="15.75" x14ac:dyDescent="0.25">
      <c r="A31" s="10" t="str">
        <f>IF(Components!A30="","",Components!A30)</f>
        <v/>
      </c>
      <c r="C31" s="28" t="str">
        <f>IF(Components!C30="","",Components!C30)</f>
        <v/>
      </c>
      <c r="D31" s="28" t="str">
        <f>IF(Components!D30="","",Components!D30)</f>
        <v/>
      </c>
      <c r="E31" s="28" t="str">
        <f>IF(Components!E30="","",Components!E30)</f>
        <v/>
      </c>
      <c r="F31" s="28" t="str">
        <f>IF(Components!F30="","",Components!F30)</f>
        <v/>
      </c>
      <c r="G31" s="28" t="str">
        <f>IF(Components!G30="","",Components!G30)</f>
        <v/>
      </c>
      <c r="H31" s="28" t="str">
        <f>IF(Components!H30="","",Components!H30)</f>
        <v/>
      </c>
      <c r="I31" s="28" t="str">
        <f>IF(Components!I30="","",Components!I30)</f>
        <v/>
      </c>
      <c r="J31" s="28" t="str">
        <f>IF(Components!J30="","",Components!J30)</f>
        <v/>
      </c>
      <c r="K31" s="28" t="str">
        <f>IF(Components!K30="","",Components!K30)</f>
        <v/>
      </c>
    </row>
    <row r="32" spans="1:11" ht="15.75" x14ac:dyDescent="0.25">
      <c r="A32" s="10" t="str">
        <f>IF(Components!A31="","",Components!A31)</f>
        <v/>
      </c>
      <c r="C32" s="28" t="str">
        <f>IF(Components!C31="","",Components!C31)</f>
        <v/>
      </c>
      <c r="D32" s="28" t="str">
        <f>IF(Components!D31="","",Components!D31)</f>
        <v/>
      </c>
      <c r="E32" s="28" t="str">
        <f>IF(Components!E31="","",Components!E31)</f>
        <v/>
      </c>
      <c r="F32" s="28" t="str">
        <f>IF(Components!F31="","",Components!F31)</f>
        <v/>
      </c>
      <c r="G32" s="28" t="str">
        <f>IF(Components!G31="","",Components!G31)</f>
        <v/>
      </c>
      <c r="H32" s="28" t="str">
        <f>IF(Components!H31="","",Components!H31)</f>
        <v/>
      </c>
      <c r="I32" s="28" t="str">
        <f>IF(Components!I31="","",Components!I31)</f>
        <v/>
      </c>
      <c r="J32" s="28" t="str">
        <f>IF(Components!J31="","",Components!J31)</f>
        <v/>
      </c>
      <c r="K32" s="28" t="str">
        <f>IF(Components!K31="","",Components!K31)</f>
        <v/>
      </c>
    </row>
    <row r="33" spans="1:11" ht="15.75" x14ac:dyDescent="0.25">
      <c r="A33" s="10" t="str">
        <f>IF(Components!A32="","",Components!A32)</f>
        <v/>
      </c>
      <c r="C33" s="28" t="str">
        <f>IF(Components!C32="","",Components!C32)</f>
        <v/>
      </c>
      <c r="D33" s="28" t="str">
        <f>IF(Components!D32="","",Components!D32)</f>
        <v/>
      </c>
      <c r="E33" s="28" t="str">
        <f>IF(Components!E32="","",Components!E32)</f>
        <v/>
      </c>
      <c r="F33" s="28" t="str">
        <f>IF(Components!F32="","",Components!F32)</f>
        <v/>
      </c>
      <c r="G33" s="28" t="str">
        <f>IF(Components!G32="","",Components!G32)</f>
        <v/>
      </c>
      <c r="H33" s="28" t="str">
        <f>IF(Components!H32="","",Components!H32)</f>
        <v/>
      </c>
      <c r="I33" s="28" t="str">
        <f>IF(Components!I32="","",Components!I32)</f>
        <v/>
      </c>
      <c r="J33" s="28" t="str">
        <f>IF(Components!J32="","",Components!J32)</f>
        <v/>
      </c>
      <c r="K33" s="28" t="str">
        <f>IF(Components!K32="","",Components!K32)</f>
        <v/>
      </c>
    </row>
    <row r="34" spans="1:11" ht="15.75" x14ac:dyDescent="0.25">
      <c r="A34" s="10" t="str">
        <f>IF(Components!A33="","",Components!A33)</f>
        <v/>
      </c>
      <c r="C34" s="28" t="str">
        <f>IF(Components!C33="","",Components!C33)</f>
        <v/>
      </c>
      <c r="D34" s="28" t="str">
        <f>IF(Components!D33="","",Components!D33)</f>
        <v/>
      </c>
      <c r="E34" s="28" t="str">
        <f>IF(Components!E33="","",Components!E33)</f>
        <v/>
      </c>
      <c r="F34" s="28" t="str">
        <f>IF(Components!F33="","",Components!F33)</f>
        <v/>
      </c>
      <c r="G34" s="28" t="str">
        <f>IF(Components!G33="","",Components!G33)</f>
        <v/>
      </c>
      <c r="H34" s="28" t="str">
        <f>IF(Components!H33="","",Components!H33)</f>
        <v/>
      </c>
      <c r="I34" s="28" t="str">
        <f>IF(Components!I33="","",Components!I33)</f>
        <v/>
      </c>
      <c r="J34" s="28" t="str">
        <f>IF(Components!J33="","",Components!J33)</f>
        <v/>
      </c>
      <c r="K34" s="28" t="str">
        <f>IF(Components!K33="","",Components!K33)</f>
        <v/>
      </c>
    </row>
    <row r="35" spans="1:11" ht="15.75" x14ac:dyDescent="0.25">
      <c r="A35" s="10" t="str">
        <f>IF(Components!A34="","",Components!A34)</f>
        <v/>
      </c>
      <c r="C35" s="28" t="str">
        <f>IF(Components!C34="","",Components!C34)</f>
        <v/>
      </c>
      <c r="D35" s="28" t="str">
        <f>IF(Components!D34="","",Components!D34)</f>
        <v/>
      </c>
      <c r="E35" s="28" t="str">
        <f>IF(Components!E34="","",Components!E34)</f>
        <v/>
      </c>
      <c r="F35" s="28" t="str">
        <f>IF(Components!F34="","",Components!F34)</f>
        <v/>
      </c>
      <c r="G35" s="28" t="str">
        <f>IF(Components!G34="","",Components!G34)</f>
        <v/>
      </c>
      <c r="H35" s="28" t="str">
        <f>IF(Components!H34="","",Components!H34)</f>
        <v/>
      </c>
      <c r="I35" s="28" t="str">
        <f>IF(Components!I34="","",Components!I34)</f>
        <v/>
      </c>
      <c r="J35" s="28" t="str">
        <f>IF(Components!J34="","",Components!J34)</f>
        <v/>
      </c>
      <c r="K35" s="28" t="str">
        <f>IF(Components!K34="","",Components!K34)</f>
        <v/>
      </c>
    </row>
    <row r="36" spans="1:11" ht="15.75" x14ac:dyDescent="0.25">
      <c r="A36" s="10" t="str">
        <f>IF(Components!A35="","",Components!A35)</f>
        <v/>
      </c>
      <c r="C36" s="28" t="str">
        <f>IF(Components!C35="","",Components!C35)</f>
        <v/>
      </c>
      <c r="D36" s="28" t="str">
        <f>IF(Components!D35="","",Components!D35)</f>
        <v/>
      </c>
      <c r="E36" s="28" t="str">
        <f>IF(Components!E35="","",Components!E35)</f>
        <v/>
      </c>
      <c r="F36" s="28" t="str">
        <f>IF(Components!F35="","",Components!F35)</f>
        <v/>
      </c>
      <c r="G36" s="28" t="str">
        <f>IF(Components!G35="","",Components!G35)</f>
        <v/>
      </c>
      <c r="H36" s="28" t="str">
        <f>IF(Components!H35="","",Components!H35)</f>
        <v/>
      </c>
      <c r="I36" s="28" t="str">
        <f>IF(Components!I35="","",Components!I35)</f>
        <v/>
      </c>
      <c r="J36" s="28" t="str">
        <f>IF(Components!J35="","",Components!J35)</f>
        <v/>
      </c>
      <c r="K36" s="28" t="str">
        <f>IF(Components!K35="","",Components!K35)</f>
        <v/>
      </c>
    </row>
    <row r="37" spans="1:11" ht="15.75" x14ac:dyDescent="0.25">
      <c r="A37" s="10" t="str">
        <f>IF(Components!A36="","",Components!A36)</f>
        <v/>
      </c>
      <c r="C37" s="28" t="str">
        <f>IF(Components!C36="","",Components!C36)</f>
        <v/>
      </c>
      <c r="D37" s="28" t="str">
        <f>IF(Components!D36="","",Components!D36)</f>
        <v/>
      </c>
      <c r="E37" s="28" t="str">
        <f>IF(Components!E36="","",Components!E36)</f>
        <v/>
      </c>
      <c r="F37" s="28" t="str">
        <f>IF(Components!F36="","",Components!F36)</f>
        <v/>
      </c>
      <c r="G37" s="28" t="str">
        <f>IF(Components!G36="","",Components!G36)</f>
        <v/>
      </c>
      <c r="H37" s="28" t="str">
        <f>IF(Components!H36="","",Components!H36)</f>
        <v/>
      </c>
      <c r="I37" s="28" t="str">
        <f>IF(Components!I36="","",Components!I36)</f>
        <v/>
      </c>
      <c r="J37" s="28" t="str">
        <f>IF(Components!J36="","",Components!J36)</f>
        <v/>
      </c>
      <c r="K37" s="28" t="str">
        <f>IF(Components!K36="","",Components!K36)</f>
        <v/>
      </c>
    </row>
    <row r="38" spans="1:11" ht="15.75" x14ac:dyDescent="0.25">
      <c r="A38" s="10" t="str">
        <f>IF(Components!A37="","",Components!A37)</f>
        <v/>
      </c>
      <c r="C38" s="28" t="str">
        <f>IF(Components!C37="","",Components!C37)</f>
        <v/>
      </c>
      <c r="D38" s="28" t="str">
        <f>IF(Components!D37="","",Components!D37)</f>
        <v/>
      </c>
      <c r="E38" s="28" t="str">
        <f>IF(Components!E37="","",Components!E37)</f>
        <v/>
      </c>
      <c r="F38" s="28" t="str">
        <f>IF(Components!F37="","",Components!F37)</f>
        <v/>
      </c>
      <c r="G38" s="28" t="str">
        <f>IF(Components!G37="","",Components!G37)</f>
        <v/>
      </c>
      <c r="H38" s="28" t="str">
        <f>IF(Components!H37="","",Components!H37)</f>
        <v/>
      </c>
      <c r="I38" s="28" t="str">
        <f>IF(Components!I37="","",Components!I37)</f>
        <v/>
      </c>
      <c r="J38" s="28" t="str">
        <f>IF(Components!J37="","",Components!J37)</f>
        <v/>
      </c>
      <c r="K38" s="28" t="str">
        <f>IF(Components!K37="","",Components!K37)</f>
        <v/>
      </c>
    </row>
    <row r="39" spans="1:11" ht="15.75" x14ac:dyDescent="0.25">
      <c r="A39" s="10" t="str">
        <f>IF(Components!A38="","",Components!A38)</f>
        <v/>
      </c>
      <c r="C39" s="28" t="str">
        <f>IF(Components!C38="","",Components!C38)</f>
        <v/>
      </c>
      <c r="D39" s="28" t="str">
        <f>IF(Components!D38="","",Components!D38)</f>
        <v/>
      </c>
      <c r="E39" s="28" t="str">
        <f>IF(Components!E38="","",Components!E38)</f>
        <v/>
      </c>
      <c r="F39" s="28" t="str">
        <f>IF(Components!F38="","",Components!F38)</f>
        <v/>
      </c>
      <c r="G39" s="28" t="str">
        <f>IF(Components!G38="","",Components!G38)</f>
        <v/>
      </c>
      <c r="H39" s="28" t="str">
        <f>IF(Components!H38="","",Components!H38)</f>
        <v/>
      </c>
      <c r="I39" s="28" t="str">
        <f>IF(Components!I38="","",Components!I38)</f>
        <v/>
      </c>
      <c r="J39" s="28" t="str">
        <f>IF(Components!J38="","",Components!J38)</f>
        <v/>
      </c>
      <c r="K39" s="28" t="str">
        <f>IF(Components!K38="","",Components!K38)</f>
        <v/>
      </c>
    </row>
  </sheetData>
  <mergeCells count="1">
    <mergeCell ref="A3:B3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4" workbookViewId="0">
      <selection activeCell="A29" sqref="A29"/>
    </sheetView>
  </sheetViews>
  <sheetFormatPr defaultRowHeight="15" x14ac:dyDescent="0.25"/>
  <cols>
    <col min="1" max="1" width="9.140625" customWidth="1"/>
    <col min="2" max="2" width="10.5703125" customWidth="1"/>
    <col min="3" max="3" width="11.5703125" bestFit="1" customWidth="1"/>
  </cols>
  <sheetData>
    <row r="1" spans="1:10" x14ac:dyDescent="0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x14ac:dyDescent="0.25">
      <c r="C2" s="40" t="s">
        <v>39</v>
      </c>
      <c r="D2" s="40"/>
      <c r="F2" s="41" t="s">
        <v>100</v>
      </c>
      <c r="G2" s="41"/>
      <c r="H2" s="41"/>
      <c r="J2" s="35"/>
    </row>
    <row r="3" spans="1:10" x14ac:dyDescent="0.25">
      <c r="F3" s="41"/>
      <c r="G3" s="41"/>
      <c r="H3" s="41"/>
    </row>
    <row r="4" spans="1:10" x14ac:dyDescent="0.25">
      <c r="A4" s="43" t="s">
        <v>60</v>
      </c>
      <c r="B4" s="43"/>
      <c r="C4" s="32" t="s">
        <v>40</v>
      </c>
      <c r="D4" s="32" t="s">
        <v>41</v>
      </c>
      <c r="E4" s="32"/>
      <c r="F4" s="32" t="s">
        <v>40</v>
      </c>
      <c r="G4" s="32"/>
      <c r="H4" s="32" t="s">
        <v>61</v>
      </c>
    </row>
    <row r="5" spans="1:10" x14ac:dyDescent="0.25">
      <c r="A5" s="42" t="s">
        <v>42</v>
      </c>
      <c r="B5" s="42"/>
      <c r="C5" s="31" t="s">
        <v>63</v>
      </c>
      <c r="D5" s="31">
        <v>10</v>
      </c>
      <c r="E5" s="31"/>
      <c r="F5" s="31" t="s">
        <v>64</v>
      </c>
      <c r="G5" s="31"/>
      <c r="H5" s="31">
        <v>5</v>
      </c>
    </row>
    <row r="6" spans="1:10" x14ac:dyDescent="0.25">
      <c r="A6" s="42" t="s">
        <v>43</v>
      </c>
      <c r="B6" s="42"/>
      <c r="C6" s="31" t="s">
        <v>62</v>
      </c>
      <c r="D6" s="31">
        <v>7</v>
      </c>
      <c r="E6" s="31"/>
      <c r="F6" s="31" t="s">
        <v>65</v>
      </c>
      <c r="G6" s="31"/>
      <c r="H6" s="31">
        <v>4</v>
      </c>
    </row>
    <row r="7" spans="1:10" x14ac:dyDescent="0.25">
      <c r="A7" s="42" t="s">
        <v>44</v>
      </c>
      <c r="B7" s="42"/>
      <c r="C7" s="31" t="s">
        <v>66</v>
      </c>
      <c r="D7" s="31">
        <v>9</v>
      </c>
      <c r="E7" s="31"/>
      <c r="F7" s="31" t="s">
        <v>64</v>
      </c>
      <c r="G7" s="31"/>
      <c r="H7" s="31">
        <v>5</v>
      </c>
    </row>
    <row r="8" spans="1:10" x14ac:dyDescent="0.25">
      <c r="A8" s="42" t="s">
        <v>45</v>
      </c>
      <c r="B8" s="42"/>
      <c r="C8" s="31" t="s">
        <v>67</v>
      </c>
      <c r="D8" s="31">
        <v>5.5</v>
      </c>
      <c r="E8" s="31"/>
      <c r="F8" s="31"/>
      <c r="G8" s="31"/>
      <c r="H8" s="31">
        <v>3</v>
      </c>
    </row>
    <row r="9" spans="1:10" x14ac:dyDescent="0.25">
      <c r="A9" s="42" t="s">
        <v>101</v>
      </c>
      <c r="B9" s="42"/>
      <c r="C9" s="31" t="s">
        <v>68</v>
      </c>
      <c r="D9" s="31"/>
      <c r="E9" s="31"/>
      <c r="F9" s="31" t="s">
        <v>83</v>
      </c>
      <c r="G9" s="31"/>
      <c r="H9" s="31"/>
    </row>
    <row r="10" spans="1:10" x14ac:dyDescent="0.25">
      <c r="A10" s="42" t="s">
        <v>80</v>
      </c>
      <c r="B10" s="42"/>
      <c r="C10" s="31" t="s">
        <v>69</v>
      </c>
      <c r="D10" s="31"/>
      <c r="E10" s="31"/>
      <c r="F10" s="31"/>
      <c r="G10" s="31"/>
      <c r="H10" s="31">
        <v>2.5</v>
      </c>
    </row>
    <row r="11" spans="1:10" x14ac:dyDescent="0.25">
      <c r="A11" s="42" t="s">
        <v>46</v>
      </c>
      <c r="B11" s="42"/>
      <c r="C11" s="31"/>
      <c r="D11" s="31"/>
      <c r="E11" s="31"/>
      <c r="F11" s="31" t="s">
        <v>69</v>
      </c>
      <c r="G11" s="31"/>
      <c r="H11" s="31"/>
    </row>
    <row r="12" spans="1:10" x14ac:dyDescent="0.25">
      <c r="A12" s="42" t="s">
        <v>47</v>
      </c>
      <c r="B12" s="42"/>
      <c r="C12" s="31" t="s">
        <v>70</v>
      </c>
      <c r="D12" s="31">
        <v>5.5</v>
      </c>
      <c r="E12" s="31"/>
      <c r="F12" s="31"/>
      <c r="G12" s="31"/>
      <c r="H12" s="31">
        <v>3</v>
      </c>
    </row>
    <row r="13" spans="1:10" x14ac:dyDescent="0.25">
      <c r="A13" s="42" t="s">
        <v>48</v>
      </c>
      <c r="B13" s="42"/>
      <c r="C13" s="31" t="s">
        <v>71</v>
      </c>
      <c r="D13" s="31">
        <v>5.5</v>
      </c>
      <c r="E13" s="31"/>
      <c r="F13" s="31"/>
      <c r="G13" s="31"/>
      <c r="H13" s="31">
        <v>3</v>
      </c>
    </row>
    <row r="14" spans="1:10" x14ac:dyDescent="0.25">
      <c r="A14" s="42" t="s">
        <v>49</v>
      </c>
      <c r="B14" s="42"/>
      <c r="C14" s="31" t="s">
        <v>71</v>
      </c>
      <c r="D14" s="31">
        <v>5</v>
      </c>
      <c r="E14" s="31"/>
      <c r="F14" s="31"/>
      <c r="G14" s="31"/>
      <c r="H14" s="31">
        <v>3</v>
      </c>
    </row>
    <row r="15" spans="1:10" x14ac:dyDescent="0.25">
      <c r="A15" s="42" t="s">
        <v>50</v>
      </c>
      <c r="B15" s="42"/>
      <c r="C15" s="31" t="s">
        <v>72</v>
      </c>
      <c r="D15" s="31">
        <v>4.5</v>
      </c>
      <c r="E15" s="31"/>
      <c r="F15" s="31"/>
      <c r="G15" s="31"/>
      <c r="H15" s="31">
        <v>3.5</v>
      </c>
    </row>
    <row r="16" spans="1:10" x14ac:dyDescent="0.25">
      <c r="A16" s="42" t="s">
        <v>51</v>
      </c>
      <c r="B16" s="42"/>
      <c r="C16" s="31" t="s">
        <v>73</v>
      </c>
      <c r="D16" s="31">
        <v>6.5</v>
      </c>
      <c r="E16" s="31"/>
      <c r="F16" s="31" t="s">
        <v>84</v>
      </c>
      <c r="G16" s="31"/>
      <c r="H16" s="31"/>
    </row>
    <row r="17" spans="1:8" x14ac:dyDescent="0.25">
      <c r="A17" s="42" t="s">
        <v>52</v>
      </c>
      <c r="B17" s="42"/>
      <c r="C17" s="31" t="s">
        <v>74</v>
      </c>
      <c r="D17" s="31"/>
      <c r="E17" s="31"/>
      <c r="F17" s="31" t="s">
        <v>72</v>
      </c>
      <c r="G17" s="31"/>
      <c r="H17" s="31">
        <v>6</v>
      </c>
    </row>
    <row r="18" spans="1:8" x14ac:dyDescent="0.25">
      <c r="A18" s="42" t="s">
        <v>53</v>
      </c>
      <c r="B18" s="42"/>
      <c r="C18" s="31" t="s">
        <v>75</v>
      </c>
      <c r="D18" s="31">
        <v>11</v>
      </c>
      <c r="E18" s="31"/>
      <c r="F18" s="31"/>
      <c r="G18" s="31"/>
      <c r="H18" s="31">
        <v>4.7</v>
      </c>
    </row>
    <row r="19" spans="1:8" x14ac:dyDescent="0.25">
      <c r="A19" s="42" t="s">
        <v>54</v>
      </c>
      <c r="B19" s="42"/>
      <c r="C19" s="31" t="s">
        <v>63</v>
      </c>
      <c r="D19" s="31">
        <v>8</v>
      </c>
      <c r="E19" s="31"/>
      <c r="F19" s="31" t="s">
        <v>76</v>
      </c>
      <c r="G19" s="31"/>
      <c r="H19" s="31"/>
    </row>
    <row r="20" spans="1:8" x14ac:dyDescent="0.25">
      <c r="A20" s="42" t="s">
        <v>55</v>
      </c>
      <c r="B20" s="42"/>
      <c r="C20" s="31" t="s">
        <v>76</v>
      </c>
      <c r="D20" s="31">
        <v>8</v>
      </c>
      <c r="E20" s="31"/>
      <c r="F20" s="31" t="s">
        <v>85</v>
      </c>
      <c r="G20" s="31"/>
      <c r="H20" s="31"/>
    </row>
    <row r="21" spans="1:8" x14ac:dyDescent="0.25">
      <c r="A21" s="42" t="s">
        <v>56</v>
      </c>
      <c r="B21" s="42"/>
      <c r="C21" s="31" t="s">
        <v>73</v>
      </c>
      <c r="D21" s="31"/>
      <c r="E21" s="31"/>
      <c r="F21" s="31"/>
      <c r="G21" s="31"/>
      <c r="H21" s="31">
        <v>3</v>
      </c>
    </row>
    <row r="22" spans="1:8" x14ac:dyDescent="0.25">
      <c r="A22" s="42" t="s">
        <v>81</v>
      </c>
      <c r="B22" s="42"/>
      <c r="C22" s="31"/>
      <c r="D22" s="31">
        <v>20</v>
      </c>
      <c r="E22" s="31"/>
      <c r="F22" s="31" t="s">
        <v>86</v>
      </c>
      <c r="G22" s="31"/>
      <c r="H22" s="31"/>
    </row>
    <row r="23" spans="1:8" x14ac:dyDescent="0.25">
      <c r="A23" s="42" t="s">
        <v>57</v>
      </c>
      <c r="B23" s="42"/>
      <c r="C23" s="31" t="s">
        <v>77</v>
      </c>
      <c r="D23" s="31"/>
      <c r="E23" s="31"/>
      <c r="F23" s="31" t="s">
        <v>87</v>
      </c>
      <c r="G23" s="31"/>
      <c r="H23" s="31"/>
    </row>
    <row r="24" spans="1:8" x14ac:dyDescent="0.25">
      <c r="A24" s="42" t="s">
        <v>58</v>
      </c>
      <c r="B24" s="42"/>
      <c r="C24" s="31" t="s">
        <v>78</v>
      </c>
      <c r="D24" s="31">
        <v>14</v>
      </c>
      <c r="E24" s="31"/>
      <c r="F24" s="31" t="s">
        <v>88</v>
      </c>
      <c r="G24" s="31"/>
      <c r="H24" s="31">
        <v>8</v>
      </c>
    </row>
    <row r="25" spans="1:8" x14ac:dyDescent="0.25">
      <c r="A25" s="42" t="s">
        <v>82</v>
      </c>
      <c r="B25" s="42"/>
      <c r="C25" s="31" t="s">
        <v>79</v>
      </c>
      <c r="D25" s="31">
        <v>10</v>
      </c>
      <c r="E25" s="31"/>
      <c r="F25" s="31" t="s">
        <v>76</v>
      </c>
      <c r="G25" s="31"/>
      <c r="H25" s="31">
        <v>6</v>
      </c>
    </row>
    <row r="26" spans="1:8" ht="15" customHeight="1" x14ac:dyDescent="0.25">
      <c r="A26" s="37" t="s">
        <v>89</v>
      </c>
      <c r="B26" s="37"/>
      <c r="C26" s="37"/>
      <c r="D26" s="37"/>
      <c r="E26" s="37"/>
      <c r="F26" s="37"/>
      <c r="G26" s="37"/>
      <c r="H26" s="37"/>
    </row>
    <row r="27" spans="1:8" x14ac:dyDescent="0.25">
      <c r="A27" s="38"/>
      <c r="B27" s="38"/>
      <c r="C27" s="38"/>
      <c r="D27" s="38"/>
      <c r="E27" s="38"/>
      <c r="F27" s="38"/>
      <c r="G27" s="38"/>
      <c r="H27" s="38"/>
    </row>
    <row r="28" spans="1:8" x14ac:dyDescent="0.25">
      <c r="C28" s="30"/>
    </row>
    <row r="29" spans="1:8" x14ac:dyDescent="0.25">
      <c r="A29" t="s">
        <v>102</v>
      </c>
    </row>
    <row r="31" spans="1:8" x14ac:dyDescent="0.25">
      <c r="A31" t="s">
        <v>90</v>
      </c>
    </row>
    <row r="33" spans="1:9" x14ac:dyDescent="0.25">
      <c r="A33" s="39" t="s">
        <v>103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25">
      <c r="A34" s="39" t="s">
        <v>92</v>
      </c>
      <c r="B34" s="39"/>
      <c r="C34" s="39"/>
      <c r="D34" s="39"/>
      <c r="E34" s="39"/>
      <c r="F34" s="39"/>
      <c r="G34" s="39"/>
      <c r="H34" s="39"/>
      <c r="I34" s="39"/>
    </row>
    <row r="36" spans="1:9" x14ac:dyDescent="0.25">
      <c r="A36" s="39" t="s">
        <v>104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39" t="s">
        <v>93</v>
      </c>
      <c r="B37" s="39"/>
      <c r="C37" s="39"/>
      <c r="D37" s="39"/>
      <c r="E37" s="39"/>
      <c r="F37" s="39"/>
      <c r="G37" s="39"/>
      <c r="H37" s="39"/>
      <c r="I37" s="39"/>
    </row>
    <row r="39" spans="1:9" x14ac:dyDescent="0.25">
      <c r="A39" s="39" t="s">
        <v>99</v>
      </c>
      <c r="B39" s="39"/>
      <c r="C39" s="39"/>
      <c r="D39" s="39"/>
      <c r="E39" s="39"/>
      <c r="F39" s="39"/>
      <c r="G39" s="39"/>
      <c r="H39" s="39"/>
      <c r="I39" s="39"/>
    </row>
    <row r="40" spans="1:9" x14ac:dyDescent="0.25">
      <c r="A40" s="39" t="s">
        <v>94</v>
      </c>
      <c r="B40" s="39"/>
      <c r="C40" s="39"/>
      <c r="D40" s="39"/>
      <c r="E40" s="39"/>
      <c r="F40" s="39"/>
      <c r="G40" s="39"/>
      <c r="H40" s="39"/>
      <c r="I40" s="39"/>
    </row>
  </sheetData>
  <mergeCells count="31">
    <mergeCell ref="A13:B1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39:I39"/>
    <mergeCell ref="A40:I40"/>
    <mergeCell ref="C2:D2"/>
    <mergeCell ref="F2:H3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26:H27"/>
    <mergeCell ref="A33:I33"/>
    <mergeCell ref="A34:I34"/>
    <mergeCell ref="A36:I36"/>
    <mergeCell ref="A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Products &amp; Prices</vt:lpstr>
      <vt:lpstr>Components</vt:lpstr>
      <vt:lpstr>Component Prices</vt:lpstr>
      <vt:lpstr>Component Cost of Product</vt:lpstr>
      <vt:lpstr>Assumptions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WCUUser</dc:creator>
  <cp:lastModifiedBy>Udeinya</cp:lastModifiedBy>
  <dcterms:created xsi:type="dcterms:W3CDTF">2014-05-10T12:19:02Z</dcterms:created>
  <dcterms:modified xsi:type="dcterms:W3CDTF">2014-06-02T02:59:36Z</dcterms:modified>
</cp:coreProperties>
</file>